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360" yWindow="60" windowWidth="12120" windowHeight="9120" activeTab="1"/>
  </bookViews>
  <sheets>
    <sheet name="Notes" sheetId="30" r:id="rId1"/>
    <sheet name="Exponential" sheetId="1" r:id="rId2"/>
  </sheets>
  <definedNames>
    <definedName name="BinRange">Exponential!$P$14:$P$22</definedName>
    <definedName name="Data">Exponential!$D$6:$D$65536</definedName>
    <definedName name="EmpMean">Exponential!$P$2</definedName>
    <definedName name="freq">Exponential!$M$2</definedName>
    <definedName name="heads">Exponential!$L$2</definedName>
    <definedName name="heads2">Exponential!$S$2</definedName>
    <definedName name="Histdata">Exponential!$L$2:$M$11</definedName>
    <definedName name="Nexp">Exponential!$A$8</definedName>
    <definedName name="nMice">Exponential!$A$6</definedName>
    <definedName name="OO">Exponential!$H$22</definedName>
    <definedName name="output">Exponential!$L$1</definedName>
    <definedName name="pots">Exponential!$L$2</definedName>
    <definedName name="pp">Exponential!$A$10</definedName>
    <definedName name="xvalues">Exponential!$D$7:$D$26</definedName>
    <definedName name="y1avalues">Exponential!$G$7:$G$26</definedName>
    <definedName name="y1values">Exponential!$G$7:$G$26</definedName>
    <definedName name="y2values">Exponential!$H$7:$H$26</definedName>
    <definedName name="ylabel">Exponential!$M$1</definedName>
    <definedName name="yvalues">Exponential!$M$2:$M$10</definedName>
  </definedNames>
  <calcPr calcId="145621"/>
</workbook>
</file>

<file path=xl/calcChain.xml><?xml version="1.0" encoding="utf-8"?>
<calcChain xmlns="http://schemas.openxmlformats.org/spreadsheetml/2006/main">
  <c r="D3" i="1" l="1"/>
  <c r="D4" i="1"/>
  <c r="A6" i="1"/>
  <c r="Q3" i="1"/>
  <c r="Q2" i="1"/>
</calcChain>
</file>

<file path=xl/comments1.xml><?xml version="1.0" encoding="utf-8"?>
<comments xmlns="http://schemas.openxmlformats.org/spreadsheetml/2006/main">
  <authors>
    <author xml:space="preserve"> </author>
  </authors>
  <commentList>
    <comment ref="D2" authorId="0">
      <text>
        <r>
          <rPr>
            <b/>
            <sz val="8"/>
            <color indexed="81"/>
            <rFont val="Tahoma"/>
            <family val="2"/>
          </rPr>
          <t xml:space="preserve"> Effective sample number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<sst xmlns="http://schemas.openxmlformats.org/spreadsheetml/2006/main" count="52" uniqueCount="48">
  <si>
    <t>Tot. Number of potholes found (&lt;=10 000)</t>
  </si>
  <si>
    <t>Road survey for SA - Total length</t>
  </si>
  <si>
    <t>The authorities want to survey the state of the roads in SA before the 2010 World Cup</t>
  </si>
  <si>
    <t xml:space="preserve">A company does a survey and ascertains that in the approximately 1 000 kms they survey </t>
  </si>
  <si>
    <t>there are 1000 pot holes</t>
  </si>
  <si>
    <t>However, all the information about where the potholes are located gets lost!</t>
  </si>
  <si>
    <t>probability of different numbers of potholes on a randomly selected piece of road</t>
  </si>
  <si>
    <t>In particular, we can answer questions of the type:</t>
  </si>
  <si>
    <t>If I select a random 1 km (or 5 km) piece of road what is the probability of</t>
  </si>
  <si>
    <t>0, 1, 2 or 15 potholes occuring in that road</t>
  </si>
  <si>
    <t xml:space="preserve">If we assume that the potholes are in fact randomly distributed across the 1000 kms, we can approximate the </t>
  </si>
  <si>
    <t>The simulation works as follows:</t>
  </si>
  <si>
    <t>by randomly allocating distances betwwen 0 and 1 000kms</t>
  </si>
  <si>
    <t>We get the computer to randomly distribute the locations of the 1000 potholes over the 1000 kms of road.</t>
  </si>
  <si>
    <t>We then view (consider) a random piece of road, say a randomly selected 2km stretch</t>
  </si>
  <si>
    <t>Emp. Freq.</t>
  </si>
  <si>
    <t>and count the number of potholes in that section</t>
  </si>
  <si>
    <t>We then repeat the sampling process of repeatedly taking 2km lengths and counting the number of potholes in the length</t>
  </si>
  <si>
    <t>We then have assessed the empirical distribution of the number of potholes in a randomly selected 2km length of road</t>
  </si>
  <si>
    <t>We see this distribution is asymmetrical with a long right-hand tail</t>
  </si>
  <si>
    <t>the more we repeat the sampling process,  the closer the results will approximate a Poisson distribution</t>
  </si>
  <si>
    <t>EXPONENTIAL</t>
  </si>
  <si>
    <t>Number of  histogram Intervals</t>
  </si>
  <si>
    <t>Th. Freq.</t>
  </si>
  <si>
    <t>Av. # potholes per km (lambda)</t>
  </si>
  <si>
    <t>Av. Inter-pothole length (1/lambda)</t>
  </si>
  <si>
    <t>From length</t>
  </si>
  <si>
    <t>To length</t>
  </si>
  <si>
    <t>x-axis interval (0.25*(1/lambda))</t>
  </si>
  <si>
    <t>Inter-Pot lengths</t>
  </si>
  <si>
    <t>(sorted) Positions</t>
  </si>
  <si>
    <t>Points (x-axis)</t>
  </si>
  <si>
    <r>
      <t>©</t>
    </r>
    <r>
      <rPr>
        <sz val="9"/>
        <rFont val="Arial"/>
        <family val="2"/>
      </rPr>
      <t>GDIB - UCT - 2009</t>
    </r>
  </si>
  <si>
    <t>xl 2007</t>
  </si>
  <si>
    <t>To Print Graph</t>
  </si>
  <si>
    <t>1. Click on graph to select</t>
  </si>
  <si>
    <t>2. Click on Office button (top-left)</t>
  </si>
  <si>
    <t>3. Print (preview first)</t>
  </si>
  <si>
    <t>Theoretical</t>
  </si>
  <si>
    <t>Empirical</t>
  </si>
  <si>
    <t>Mean</t>
  </si>
  <si>
    <t>Variance</t>
  </si>
  <si>
    <t>This is a tricky distribution for first year students and few will understand it</t>
  </si>
  <si>
    <t>The key idea to get across here is the relationship with the Poisson</t>
  </si>
  <si>
    <t>Thus, in this example, the relationship between #potholes and distance between potholes and the difference in the distributions is central</t>
  </si>
  <si>
    <t>Exercises</t>
  </si>
  <si>
    <t>Change the rate of occurrence of potholes per km. (lambda) - understand how this affects the average inter-pothole distances</t>
  </si>
  <si>
    <t>Change the number of bins (histogram intervals) - note that the exponential in unbounded on the right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</si>
</sst>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Red]\ ###\ ###\ &quot;kms&quot;"/>
    <numFmt numFmtId="165" formatCode="###\ ###"/>
    <numFmt numFmtId="166" formatCode="[Blue]\ .00"/>
    <numFmt numFmtId="167" formatCode="[Blue]\ 0.00\ &quot;kms&quot;"/>
  </numFmts>
  <fonts count="16" x14ac:knownFonts="1">
    <font>
      <sz val="12"/>
      <name val="Arial"/>
    </font>
    <font>
      <i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9"/>
      <color indexed="60"/>
      <name val="Arial"/>
      <family val="2"/>
    </font>
    <font>
      <sz val="8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color indexed="57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theme="9" tint="0.7999511703848384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0" xfId="0" applyBorder="1"/>
    <xf numFmtId="0" fontId="1" fillId="0" borderId="0" xfId="0" applyFont="1" applyFill="1" applyBorder="1" applyAlignment="1">
      <alignment horizontal="centerContinuous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/>
    </xf>
    <xf numFmtId="0" fontId="2" fillId="0" borderId="0" xfId="0" applyFont="1" applyAlignment="1">
      <alignment horizontal="left"/>
    </xf>
    <xf numFmtId="0" fontId="6" fillId="0" borderId="0" xfId="0" applyFont="1"/>
    <xf numFmtId="164" fontId="7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/>
    <xf numFmtId="2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7" fontId="7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/>
    <xf numFmtId="2" fontId="3" fillId="0" borderId="1" xfId="0" applyNumberFormat="1" applyFont="1" applyFill="1" applyBorder="1" applyAlignment="1"/>
    <xf numFmtId="2" fontId="3" fillId="0" borderId="0" xfId="0" applyNumberFormat="1" applyFont="1"/>
    <xf numFmtId="0" fontId="9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3" fillId="0" borderId="0" xfId="0" applyNumberFormat="1" applyFont="1" applyFill="1" applyBorder="1" applyAlignment="1"/>
    <xf numFmtId="1" fontId="3" fillId="0" borderId="1" xfId="0" applyNumberFormat="1" applyFont="1" applyFill="1" applyBorder="1" applyAlignment="1"/>
    <xf numFmtId="1" fontId="3" fillId="0" borderId="0" xfId="0" applyNumberFormat="1" applyFont="1"/>
    <xf numFmtId="0" fontId="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NumberFormat="1" applyFont="1" applyFill="1" applyBorder="1" applyAlignment="1"/>
    <xf numFmtId="0" fontId="3" fillId="2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/>
            </a:pPr>
            <a:r>
              <a:rPr lang="en-US"/>
              <a:t>Emp. Dist. of Inter-Pot Hole dist. ( 1/lambda = 100 kms. )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Emp.Freq.(Bar)</c:v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Exponential!$D$7:$D$26</c:f>
              <c:numCache>
                <c:formatCode>General</c:formatCode>
                <c:ptCount val="20"/>
                <c:pt idx="0">
                  <c:v>12.5</c:v>
                </c:pt>
                <c:pt idx="1">
                  <c:v>37.5</c:v>
                </c:pt>
                <c:pt idx="2">
                  <c:v>62.5</c:v>
                </c:pt>
                <c:pt idx="3">
                  <c:v>87.5</c:v>
                </c:pt>
                <c:pt idx="4">
                  <c:v>112.5</c:v>
                </c:pt>
                <c:pt idx="5">
                  <c:v>137.5</c:v>
                </c:pt>
                <c:pt idx="6">
                  <c:v>162.5</c:v>
                </c:pt>
                <c:pt idx="7">
                  <c:v>187.5</c:v>
                </c:pt>
                <c:pt idx="8">
                  <c:v>212.5</c:v>
                </c:pt>
                <c:pt idx="9">
                  <c:v>237.5</c:v>
                </c:pt>
                <c:pt idx="10">
                  <c:v>262.5</c:v>
                </c:pt>
                <c:pt idx="11">
                  <c:v>287.5</c:v>
                </c:pt>
                <c:pt idx="12">
                  <c:v>312.5</c:v>
                </c:pt>
                <c:pt idx="13">
                  <c:v>337.5</c:v>
                </c:pt>
                <c:pt idx="14">
                  <c:v>362.5</c:v>
                </c:pt>
                <c:pt idx="15">
                  <c:v>387.5</c:v>
                </c:pt>
                <c:pt idx="16">
                  <c:v>412.5</c:v>
                </c:pt>
                <c:pt idx="17">
                  <c:v>437.5</c:v>
                </c:pt>
                <c:pt idx="18">
                  <c:v>462.5</c:v>
                </c:pt>
                <c:pt idx="19">
                  <c:v>487.5</c:v>
                </c:pt>
              </c:numCache>
            </c:numRef>
          </c:cat>
          <c:val>
            <c:numRef>
              <c:f>Exponential!$G$7:$G$26</c:f>
              <c:numCache>
                <c:formatCode>0</c:formatCode>
                <c:ptCount val="20"/>
                <c:pt idx="0">
                  <c:v>24</c:v>
                </c:pt>
                <c:pt idx="1">
                  <c:v>16</c:v>
                </c:pt>
                <c:pt idx="2">
                  <c:v>16</c:v>
                </c:pt>
                <c:pt idx="3">
                  <c:v>9</c:v>
                </c:pt>
                <c:pt idx="4">
                  <c:v>8</c:v>
                </c:pt>
                <c:pt idx="5">
                  <c:v>3</c:v>
                </c:pt>
                <c:pt idx="6">
                  <c:v>6</c:v>
                </c:pt>
                <c:pt idx="7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1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13414144"/>
        <c:axId val="114651904"/>
      </c:barChart>
      <c:lineChart>
        <c:grouping val="standard"/>
        <c:varyColors val="0"/>
        <c:ser>
          <c:idx val="2"/>
          <c:order val="1"/>
          <c:tx>
            <c:v>Emp.Freq.(Lines)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ymbol val="x"/>
            <c:size val="6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Exponential!$D$7:$D$26</c:f>
              <c:numCache>
                <c:formatCode>General</c:formatCode>
                <c:ptCount val="20"/>
                <c:pt idx="0">
                  <c:v>12.5</c:v>
                </c:pt>
                <c:pt idx="1">
                  <c:v>37.5</c:v>
                </c:pt>
                <c:pt idx="2">
                  <c:v>62.5</c:v>
                </c:pt>
                <c:pt idx="3">
                  <c:v>87.5</c:v>
                </c:pt>
                <c:pt idx="4">
                  <c:v>112.5</c:v>
                </c:pt>
                <c:pt idx="5">
                  <c:v>137.5</c:v>
                </c:pt>
                <c:pt idx="6">
                  <c:v>162.5</c:v>
                </c:pt>
                <c:pt idx="7">
                  <c:v>187.5</c:v>
                </c:pt>
                <c:pt idx="8">
                  <c:v>212.5</c:v>
                </c:pt>
                <c:pt idx="9">
                  <c:v>237.5</c:v>
                </c:pt>
                <c:pt idx="10">
                  <c:v>262.5</c:v>
                </c:pt>
                <c:pt idx="11">
                  <c:v>287.5</c:v>
                </c:pt>
                <c:pt idx="12">
                  <c:v>312.5</c:v>
                </c:pt>
                <c:pt idx="13">
                  <c:v>337.5</c:v>
                </c:pt>
                <c:pt idx="14">
                  <c:v>362.5</c:v>
                </c:pt>
                <c:pt idx="15">
                  <c:v>387.5</c:v>
                </c:pt>
                <c:pt idx="16">
                  <c:v>412.5</c:v>
                </c:pt>
                <c:pt idx="17">
                  <c:v>437.5</c:v>
                </c:pt>
                <c:pt idx="18">
                  <c:v>462.5</c:v>
                </c:pt>
                <c:pt idx="19">
                  <c:v>487.5</c:v>
                </c:pt>
              </c:numCache>
            </c:numRef>
          </c:cat>
          <c:val>
            <c:numRef>
              <c:f>Exponential!$G$7:$G$26</c:f>
              <c:numCache>
                <c:formatCode>0</c:formatCode>
                <c:ptCount val="20"/>
                <c:pt idx="0">
                  <c:v>24</c:v>
                </c:pt>
                <c:pt idx="1">
                  <c:v>16</c:v>
                </c:pt>
                <c:pt idx="2">
                  <c:v>16</c:v>
                </c:pt>
                <c:pt idx="3">
                  <c:v>9</c:v>
                </c:pt>
                <c:pt idx="4">
                  <c:v>8</c:v>
                </c:pt>
                <c:pt idx="5">
                  <c:v>3</c:v>
                </c:pt>
                <c:pt idx="6">
                  <c:v>6</c:v>
                </c:pt>
                <c:pt idx="7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1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414144"/>
        <c:axId val="114651904"/>
      </c:lineChart>
      <c:catAx>
        <c:axId val="113414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Inter-Pot Hole distances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/>
            </a:pPr>
            <a:endParaRPr lang="en-US"/>
          </a:p>
        </c:txPr>
        <c:crossAx val="114651904"/>
        <c:crosses val="autoZero"/>
        <c:auto val="1"/>
        <c:lblAlgn val="ctr"/>
        <c:lblOffset val="100"/>
        <c:noMultiLvlLbl val="0"/>
      </c:catAx>
      <c:valAx>
        <c:axId val="1146519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134141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/>
            </a:pPr>
            <a:r>
              <a:rPr lang="en-US"/>
              <a:t>Theor. Dist. of Inter-Pot Hole dist. ( 1/lambda = 100 kms. )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Theor.Freq.(Bar)</c:v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Exponential!$D$7:$D$26</c:f>
              <c:numCache>
                <c:formatCode>General</c:formatCode>
                <c:ptCount val="20"/>
                <c:pt idx="0">
                  <c:v>12.5</c:v>
                </c:pt>
                <c:pt idx="1">
                  <c:v>37.5</c:v>
                </c:pt>
                <c:pt idx="2">
                  <c:v>62.5</c:v>
                </c:pt>
                <c:pt idx="3">
                  <c:v>87.5</c:v>
                </c:pt>
                <c:pt idx="4">
                  <c:v>112.5</c:v>
                </c:pt>
                <c:pt idx="5">
                  <c:v>137.5</c:v>
                </c:pt>
                <c:pt idx="6">
                  <c:v>162.5</c:v>
                </c:pt>
                <c:pt idx="7">
                  <c:v>187.5</c:v>
                </c:pt>
                <c:pt idx="8">
                  <c:v>212.5</c:v>
                </c:pt>
                <c:pt idx="9">
                  <c:v>237.5</c:v>
                </c:pt>
                <c:pt idx="10">
                  <c:v>262.5</c:v>
                </c:pt>
                <c:pt idx="11">
                  <c:v>287.5</c:v>
                </c:pt>
                <c:pt idx="12">
                  <c:v>312.5</c:v>
                </c:pt>
                <c:pt idx="13">
                  <c:v>337.5</c:v>
                </c:pt>
                <c:pt idx="14">
                  <c:v>362.5</c:v>
                </c:pt>
                <c:pt idx="15">
                  <c:v>387.5</c:v>
                </c:pt>
                <c:pt idx="16">
                  <c:v>412.5</c:v>
                </c:pt>
                <c:pt idx="17">
                  <c:v>437.5</c:v>
                </c:pt>
                <c:pt idx="18">
                  <c:v>462.5</c:v>
                </c:pt>
                <c:pt idx="19">
                  <c:v>487.5</c:v>
                </c:pt>
              </c:numCache>
            </c:numRef>
          </c:cat>
          <c:val>
            <c:numRef>
              <c:f>Exponential!$H$7:$H$26</c:f>
              <c:numCache>
                <c:formatCode>0.00</c:formatCode>
                <c:ptCount val="20"/>
                <c:pt idx="0">
                  <c:v>21.898722475930917</c:v>
                </c:pt>
                <c:pt idx="1">
                  <c:v>17.054742212518374</c:v>
                </c:pt>
                <c:pt idx="2">
                  <c:v>13.282246590190255</c:v>
                </c:pt>
                <c:pt idx="3">
                  <c:v>10.344224045387664</c:v>
                </c:pt>
                <c:pt idx="4">
                  <c:v>8.0560897868139723</c:v>
                </c:pt>
                <c:pt idx="5">
                  <c:v>6.274089034464267</c:v>
                </c:pt>
                <c:pt idx="6">
                  <c:v>4.8862654531004832</c:v>
                </c:pt>
                <c:pt idx="7">
                  <c:v>3.8054273611694112</c:v>
                </c:pt>
                <c:pt idx="8">
                  <c:v>2.9636698088000886</c:v>
                </c:pt>
                <c:pt idx="9">
                  <c:v>2.3081083678585879</c:v>
                </c:pt>
                <c:pt idx="10">
                  <c:v>1.7975566043019318</c:v>
                </c:pt>
                <c:pt idx="11">
                  <c:v>1.399938491045519</c:v>
                </c:pt>
                <c:pt idx="12">
                  <c:v>1.0902731930780516</c:v>
                </c:pt>
                <c:pt idx="13">
                  <c:v>0.84910561653094729</c:v>
                </c:pt>
                <c:pt idx="14">
                  <c:v>0.66128411906463003</c:v>
                </c:pt>
                <c:pt idx="15">
                  <c:v>0.51500858976021791</c:v>
                </c:pt>
                <c:pt idx="16">
                  <c:v>0.40108909299375739</c:v>
                </c:pt>
                <c:pt idx="17">
                  <c:v>0.31236849970493802</c:v>
                </c:pt>
                <c:pt idx="18">
                  <c:v>0.24327283217704554</c:v>
                </c:pt>
                <c:pt idx="19">
                  <c:v>0.18946107219948155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42883072"/>
        <c:axId val="137163136"/>
      </c:barChart>
      <c:catAx>
        <c:axId val="142883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Inter-Pot Hole distances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/>
            </a:pPr>
            <a:endParaRPr lang="en-US"/>
          </a:p>
        </c:txPr>
        <c:crossAx val="137163136"/>
        <c:crosses val="autoZero"/>
        <c:auto val="1"/>
        <c:lblAlgn val="ctr"/>
        <c:lblOffset val="100"/>
        <c:noMultiLvlLbl val="0"/>
      </c:catAx>
      <c:valAx>
        <c:axId val="1371631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28830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/>
            </a:pPr>
            <a:r>
              <a:rPr lang="en-US"/>
              <a:t>Emp. Dist. of Inter-Pot Hole distances ( 1/lambda = 100 kms. 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Empirical Freq.</c:v>
          </c:tx>
          <c:spPr>
            <a:solidFill>
              <a:srgbClr val="993300"/>
            </a:solidFill>
            <a:ln w="12700">
              <a:solidFill>
                <a:srgbClr val="993300"/>
              </a:solidFill>
              <a:prstDash val="solid"/>
            </a:ln>
          </c:spPr>
          <c:invertIfNegative val="0"/>
          <c:cat>
            <c:numRef>
              <c:f>Exponential!$D$7:$D$26</c:f>
              <c:numCache>
                <c:formatCode>General</c:formatCode>
                <c:ptCount val="20"/>
                <c:pt idx="0">
                  <c:v>12.5</c:v>
                </c:pt>
                <c:pt idx="1">
                  <c:v>37.5</c:v>
                </c:pt>
                <c:pt idx="2">
                  <c:v>62.5</c:v>
                </c:pt>
                <c:pt idx="3">
                  <c:v>87.5</c:v>
                </c:pt>
                <c:pt idx="4">
                  <c:v>112.5</c:v>
                </c:pt>
                <c:pt idx="5">
                  <c:v>137.5</c:v>
                </c:pt>
                <c:pt idx="6">
                  <c:v>162.5</c:v>
                </c:pt>
                <c:pt idx="7">
                  <c:v>187.5</c:v>
                </c:pt>
                <c:pt idx="8">
                  <c:v>212.5</c:v>
                </c:pt>
                <c:pt idx="9">
                  <c:v>237.5</c:v>
                </c:pt>
                <c:pt idx="10">
                  <c:v>262.5</c:v>
                </c:pt>
                <c:pt idx="11">
                  <c:v>287.5</c:v>
                </c:pt>
                <c:pt idx="12">
                  <c:v>312.5</c:v>
                </c:pt>
                <c:pt idx="13">
                  <c:v>337.5</c:v>
                </c:pt>
                <c:pt idx="14">
                  <c:v>362.5</c:v>
                </c:pt>
                <c:pt idx="15">
                  <c:v>387.5</c:v>
                </c:pt>
                <c:pt idx="16">
                  <c:v>412.5</c:v>
                </c:pt>
                <c:pt idx="17">
                  <c:v>437.5</c:v>
                </c:pt>
                <c:pt idx="18">
                  <c:v>462.5</c:v>
                </c:pt>
                <c:pt idx="19">
                  <c:v>487.5</c:v>
                </c:pt>
              </c:numCache>
            </c:numRef>
          </c:cat>
          <c:val>
            <c:numRef>
              <c:f>Exponential!$G$7:$G$26</c:f>
              <c:numCache>
                <c:formatCode>0</c:formatCode>
                <c:ptCount val="20"/>
                <c:pt idx="0">
                  <c:v>24</c:v>
                </c:pt>
                <c:pt idx="1">
                  <c:v>16</c:v>
                </c:pt>
                <c:pt idx="2">
                  <c:v>16</c:v>
                </c:pt>
                <c:pt idx="3">
                  <c:v>9</c:v>
                </c:pt>
                <c:pt idx="4">
                  <c:v>8</c:v>
                </c:pt>
                <c:pt idx="5">
                  <c:v>3</c:v>
                </c:pt>
                <c:pt idx="6">
                  <c:v>6</c:v>
                </c:pt>
                <c:pt idx="7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1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</c:numCache>
            </c:numRef>
          </c:val>
        </c:ser>
        <c:ser>
          <c:idx val="2"/>
          <c:order val="1"/>
          <c:tx>
            <c:v>Theoretical Freq.</c:v>
          </c:tx>
          <c:spPr>
            <a:solidFill>
              <a:srgbClr val="FFFFCC"/>
            </a:solidFill>
            <a:ln w="12700">
              <a:solidFill>
                <a:srgbClr val="FFFFCC"/>
              </a:solidFill>
              <a:prstDash val="solid"/>
            </a:ln>
          </c:spPr>
          <c:invertIfNegative val="0"/>
          <c:cat>
            <c:numRef>
              <c:f>Exponential!$D$7:$D$26</c:f>
              <c:numCache>
                <c:formatCode>General</c:formatCode>
                <c:ptCount val="20"/>
                <c:pt idx="0">
                  <c:v>12.5</c:v>
                </c:pt>
                <c:pt idx="1">
                  <c:v>37.5</c:v>
                </c:pt>
                <c:pt idx="2">
                  <c:v>62.5</c:v>
                </c:pt>
                <c:pt idx="3">
                  <c:v>87.5</c:v>
                </c:pt>
                <c:pt idx="4">
                  <c:v>112.5</c:v>
                </c:pt>
                <c:pt idx="5">
                  <c:v>137.5</c:v>
                </c:pt>
                <c:pt idx="6">
                  <c:v>162.5</c:v>
                </c:pt>
                <c:pt idx="7">
                  <c:v>187.5</c:v>
                </c:pt>
                <c:pt idx="8">
                  <c:v>212.5</c:v>
                </c:pt>
                <c:pt idx="9">
                  <c:v>237.5</c:v>
                </c:pt>
                <c:pt idx="10">
                  <c:v>262.5</c:v>
                </c:pt>
                <c:pt idx="11">
                  <c:v>287.5</c:v>
                </c:pt>
                <c:pt idx="12">
                  <c:v>312.5</c:v>
                </c:pt>
                <c:pt idx="13">
                  <c:v>337.5</c:v>
                </c:pt>
                <c:pt idx="14">
                  <c:v>362.5</c:v>
                </c:pt>
                <c:pt idx="15">
                  <c:v>387.5</c:v>
                </c:pt>
                <c:pt idx="16">
                  <c:v>412.5</c:v>
                </c:pt>
                <c:pt idx="17">
                  <c:v>437.5</c:v>
                </c:pt>
                <c:pt idx="18">
                  <c:v>462.5</c:v>
                </c:pt>
                <c:pt idx="19">
                  <c:v>487.5</c:v>
                </c:pt>
              </c:numCache>
            </c:numRef>
          </c:cat>
          <c:val>
            <c:numRef>
              <c:f>Exponential!$H$7:$H$26</c:f>
              <c:numCache>
                <c:formatCode>0.00</c:formatCode>
                <c:ptCount val="20"/>
                <c:pt idx="0">
                  <c:v>21.898722475930917</c:v>
                </c:pt>
                <c:pt idx="1">
                  <c:v>17.054742212518374</c:v>
                </c:pt>
                <c:pt idx="2">
                  <c:v>13.282246590190255</c:v>
                </c:pt>
                <c:pt idx="3">
                  <c:v>10.344224045387664</c:v>
                </c:pt>
                <c:pt idx="4">
                  <c:v>8.0560897868139723</c:v>
                </c:pt>
                <c:pt idx="5">
                  <c:v>6.274089034464267</c:v>
                </c:pt>
                <c:pt idx="6">
                  <c:v>4.8862654531004832</c:v>
                </c:pt>
                <c:pt idx="7">
                  <c:v>3.8054273611694112</c:v>
                </c:pt>
                <c:pt idx="8">
                  <c:v>2.9636698088000886</c:v>
                </c:pt>
                <c:pt idx="9">
                  <c:v>2.3081083678585879</c:v>
                </c:pt>
                <c:pt idx="10">
                  <c:v>1.7975566043019318</c:v>
                </c:pt>
                <c:pt idx="11">
                  <c:v>1.399938491045519</c:v>
                </c:pt>
                <c:pt idx="12">
                  <c:v>1.0902731930780516</c:v>
                </c:pt>
                <c:pt idx="13">
                  <c:v>0.84910561653094729</c:v>
                </c:pt>
                <c:pt idx="14">
                  <c:v>0.66128411906463003</c:v>
                </c:pt>
                <c:pt idx="15">
                  <c:v>0.51500858976021791</c:v>
                </c:pt>
                <c:pt idx="16">
                  <c:v>0.40108909299375739</c:v>
                </c:pt>
                <c:pt idx="17">
                  <c:v>0.31236849970493802</c:v>
                </c:pt>
                <c:pt idx="18">
                  <c:v>0.24327283217704554</c:v>
                </c:pt>
                <c:pt idx="19">
                  <c:v>0.18946107219948155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axId val="142829056"/>
        <c:axId val="142830976"/>
      </c:barChart>
      <c:catAx>
        <c:axId val="142829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Inter-Pot Hole distances</a:t>
                </a:r>
                <a:endParaRPr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/>
            </a:pPr>
            <a:endParaRPr lang="en-US"/>
          </a:p>
        </c:txPr>
        <c:crossAx val="142830976"/>
        <c:crosses val="autoZero"/>
        <c:auto val="1"/>
        <c:lblAlgn val="ctr"/>
        <c:lblOffset val="100"/>
        <c:noMultiLvlLbl val="0"/>
      </c:catAx>
      <c:valAx>
        <c:axId val="1428309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Frequency</a:t>
                </a:r>
                <a:endParaRPr/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28290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/>
            </a:pPr>
            <a:r>
              <a:rPr lang="en-US"/>
              <a:t>Emp. Dist. of Inter-Pot Hole distances ( 1/lambda = 100 kms. 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Empirical Freq.</c:v>
          </c:tx>
          <c:spPr>
            <a:solidFill>
              <a:srgbClr val="993300"/>
            </a:solidFill>
            <a:ln w="12700">
              <a:solidFill>
                <a:srgbClr val="993300"/>
              </a:solidFill>
              <a:prstDash val="solid"/>
            </a:ln>
          </c:spPr>
          <c:invertIfNegative val="0"/>
          <c:cat>
            <c:numRef>
              <c:f>Exponential!$D$7:$D$26</c:f>
              <c:numCache>
                <c:formatCode>General</c:formatCode>
                <c:ptCount val="20"/>
                <c:pt idx="0">
                  <c:v>12.5</c:v>
                </c:pt>
                <c:pt idx="1">
                  <c:v>37.5</c:v>
                </c:pt>
                <c:pt idx="2">
                  <c:v>62.5</c:v>
                </c:pt>
                <c:pt idx="3">
                  <c:v>87.5</c:v>
                </c:pt>
                <c:pt idx="4">
                  <c:v>112.5</c:v>
                </c:pt>
                <c:pt idx="5">
                  <c:v>137.5</c:v>
                </c:pt>
                <c:pt idx="6">
                  <c:v>162.5</c:v>
                </c:pt>
                <c:pt idx="7">
                  <c:v>187.5</c:v>
                </c:pt>
                <c:pt idx="8">
                  <c:v>212.5</c:v>
                </c:pt>
                <c:pt idx="9">
                  <c:v>237.5</c:v>
                </c:pt>
                <c:pt idx="10">
                  <c:v>262.5</c:v>
                </c:pt>
                <c:pt idx="11">
                  <c:v>287.5</c:v>
                </c:pt>
                <c:pt idx="12">
                  <c:v>312.5</c:v>
                </c:pt>
                <c:pt idx="13">
                  <c:v>337.5</c:v>
                </c:pt>
                <c:pt idx="14">
                  <c:v>362.5</c:v>
                </c:pt>
                <c:pt idx="15">
                  <c:v>387.5</c:v>
                </c:pt>
                <c:pt idx="16">
                  <c:v>412.5</c:v>
                </c:pt>
                <c:pt idx="17">
                  <c:v>437.5</c:v>
                </c:pt>
                <c:pt idx="18">
                  <c:v>462.5</c:v>
                </c:pt>
                <c:pt idx="19">
                  <c:v>487.5</c:v>
                </c:pt>
              </c:numCache>
            </c:numRef>
          </c:cat>
          <c:val>
            <c:numRef>
              <c:f>Exponential!$G$7:$G$26</c:f>
              <c:numCache>
                <c:formatCode>0</c:formatCode>
                <c:ptCount val="20"/>
                <c:pt idx="0">
                  <c:v>24</c:v>
                </c:pt>
                <c:pt idx="1">
                  <c:v>16</c:v>
                </c:pt>
                <c:pt idx="2">
                  <c:v>16</c:v>
                </c:pt>
                <c:pt idx="3">
                  <c:v>9</c:v>
                </c:pt>
                <c:pt idx="4">
                  <c:v>8</c:v>
                </c:pt>
                <c:pt idx="5">
                  <c:v>3</c:v>
                </c:pt>
                <c:pt idx="6">
                  <c:v>6</c:v>
                </c:pt>
                <c:pt idx="7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1</c:v>
                </c:pt>
                <c:pt idx="11">
                  <c:v>4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</c:numCache>
            </c:numRef>
          </c:val>
        </c:ser>
        <c:ser>
          <c:idx val="2"/>
          <c:order val="1"/>
          <c:tx>
            <c:v>Theoretical Freq.</c:v>
          </c:tx>
          <c:spPr>
            <a:solidFill>
              <a:srgbClr val="FFFFCC"/>
            </a:solidFill>
            <a:ln w="12700">
              <a:solidFill>
                <a:srgbClr val="FFFFCC"/>
              </a:solidFill>
              <a:prstDash val="solid"/>
            </a:ln>
          </c:spPr>
          <c:invertIfNegative val="0"/>
          <c:cat>
            <c:numRef>
              <c:f>Exponential!$D$7:$D$26</c:f>
              <c:numCache>
                <c:formatCode>General</c:formatCode>
                <c:ptCount val="20"/>
                <c:pt idx="0">
                  <c:v>12.5</c:v>
                </c:pt>
                <c:pt idx="1">
                  <c:v>37.5</c:v>
                </c:pt>
                <c:pt idx="2">
                  <c:v>62.5</c:v>
                </c:pt>
                <c:pt idx="3">
                  <c:v>87.5</c:v>
                </c:pt>
                <c:pt idx="4">
                  <c:v>112.5</c:v>
                </c:pt>
                <c:pt idx="5">
                  <c:v>137.5</c:v>
                </c:pt>
                <c:pt idx="6">
                  <c:v>162.5</c:v>
                </c:pt>
                <c:pt idx="7">
                  <c:v>187.5</c:v>
                </c:pt>
                <c:pt idx="8">
                  <c:v>212.5</c:v>
                </c:pt>
                <c:pt idx="9">
                  <c:v>237.5</c:v>
                </c:pt>
                <c:pt idx="10">
                  <c:v>262.5</c:v>
                </c:pt>
                <c:pt idx="11">
                  <c:v>287.5</c:v>
                </c:pt>
                <c:pt idx="12">
                  <c:v>312.5</c:v>
                </c:pt>
                <c:pt idx="13">
                  <c:v>337.5</c:v>
                </c:pt>
                <c:pt idx="14">
                  <c:v>362.5</c:v>
                </c:pt>
                <c:pt idx="15">
                  <c:v>387.5</c:v>
                </c:pt>
                <c:pt idx="16">
                  <c:v>412.5</c:v>
                </c:pt>
                <c:pt idx="17">
                  <c:v>437.5</c:v>
                </c:pt>
                <c:pt idx="18">
                  <c:v>462.5</c:v>
                </c:pt>
                <c:pt idx="19">
                  <c:v>487.5</c:v>
                </c:pt>
              </c:numCache>
            </c:numRef>
          </c:cat>
          <c:val>
            <c:numRef>
              <c:f>Exponential!$H$7:$H$26</c:f>
              <c:numCache>
                <c:formatCode>0.00</c:formatCode>
                <c:ptCount val="20"/>
                <c:pt idx="0">
                  <c:v>21.898722475930917</c:v>
                </c:pt>
                <c:pt idx="1">
                  <c:v>17.054742212518374</c:v>
                </c:pt>
                <c:pt idx="2">
                  <c:v>13.282246590190255</c:v>
                </c:pt>
                <c:pt idx="3">
                  <c:v>10.344224045387664</c:v>
                </c:pt>
                <c:pt idx="4">
                  <c:v>8.0560897868139723</c:v>
                </c:pt>
                <c:pt idx="5">
                  <c:v>6.274089034464267</c:v>
                </c:pt>
                <c:pt idx="6">
                  <c:v>4.8862654531004832</c:v>
                </c:pt>
                <c:pt idx="7">
                  <c:v>3.8054273611694112</c:v>
                </c:pt>
                <c:pt idx="8">
                  <c:v>2.9636698088000886</c:v>
                </c:pt>
                <c:pt idx="9">
                  <c:v>2.3081083678585879</c:v>
                </c:pt>
                <c:pt idx="10">
                  <c:v>1.7975566043019318</c:v>
                </c:pt>
                <c:pt idx="11">
                  <c:v>1.399938491045519</c:v>
                </c:pt>
                <c:pt idx="12">
                  <c:v>1.0902731930780516</c:v>
                </c:pt>
                <c:pt idx="13">
                  <c:v>0.84910561653094729</c:v>
                </c:pt>
                <c:pt idx="14">
                  <c:v>0.66128411906463003</c:v>
                </c:pt>
                <c:pt idx="15">
                  <c:v>0.51500858976021791</c:v>
                </c:pt>
                <c:pt idx="16">
                  <c:v>0.40108909299375739</c:v>
                </c:pt>
                <c:pt idx="17">
                  <c:v>0.31236849970493802</c:v>
                </c:pt>
                <c:pt idx="18">
                  <c:v>0.24327283217704554</c:v>
                </c:pt>
                <c:pt idx="19">
                  <c:v>0.18946107219948155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axId val="142947072"/>
        <c:axId val="142948992"/>
      </c:barChart>
      <c:catAx>
        <c:axId val="142947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Inter-Pot Hole distances</a:t>
                </a:r>
                <a:endParaRPr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/>
            </a:pPr>
            <a:endParaRPr lang="en-US"/>
          </a:p>
        </c:txPr>
        <c:crossAx val="142948992"/>
        <c:crosses val="autoZero"/>
        <c:auto val="1"/>
        <c:lblAlgn val="ctr"/>
        <c:lblOffset val="100"/>
        <c:noMultiLvlLbl val="0"/>
      </c:catAx>
      <c:valAx>
        <c:axId val="1429489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/>
                  <a:t>Frequency</a:t>
                </a:r>
                <a:endParaRPr/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29470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0</xdr:colOff>
      <xdr:row>21</xdr:row>
      <xdr:rowOff>0</xdr:rowOff>
    </xdr:to>
    <xdr:graphicFrame macro="">
      <xdr:nvGraphicFramePr>
        <xdr:cNvPr id="6" name="His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8</xdr:col>
      <xdr:colOff>0</xdr:colOff>
      <xdr:row>36</xdr:row>
      <xdr:rowOff>0</xdr:rowOff>
    </xdr:to>
    <xdr:graphicFrame macro="">
      <xdr:nvGraphicFramePr>
        <xdr:cNvPr id="7" name="Hist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8</xdr:col>
      <xdr:colOff>0</xdr:colOff>
      <xdr:row>49</xdr:row>
      <xdr:rowOff>0</xdr:rowOff>
    </xdr:to>
    <xdr:graphicFrame macro="">
      <xdr:nvGraphicFramePr>
        <xdr:cNvPr id="11" name="Hist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8</xdr:col>
      <xdr:colOff>0</xdr:colOff>
      <xdr:row>53</xdr:row>
      <xdr:rowOff>0</xdr:rowOff>
    </xdr:to>
    <xdr:graphicFrame macro="">
      <xdr:nvGraphicFramePr>
        <xdr:cNvPr id="12" name="Hist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0</xdr:rowOff>
        </xdr:from>
        <xdr:to>
          <xdr:col>1</xdr:col>
          <xdr:colOff>0</xdr:colOff>
          <xdr:row>11</xdr:row>
          <xdr:rowOff>9525</xdr:rowOff>
        </xdr:to>
        <xdr:sp macro="" textlink="">
          <xdr:nvSpPr>
            <xdr:cNvPr id="1410" name="Butto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Measure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inter-pothole Lengths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11</xdr:row>
          <xdr:rowOff>0</xdr:rowOff>
        </xdr:from>
        <xdr:to>
          <xdr:col>1</xdr:col>
          <xdr:colOff>0</xdr:colOff>
          <xdr:row>14</xdr:row>
          <xdr:rowOff>0</xdr:rowOff>
        </xdr:to>
        <xdr:sp macro="" textlink="">
          <xdr:nvSpPr>
            <xdr:cNvPr id="1411" name="Butto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Plot Empirical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Distribution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0</xdr:rowOff>
        </xdr:from>
        <xdr:to>
          <xdr:col>1</xdr:col>
          <xdr:colOff>0</xdr:colOff>
          <xdr:row>20</xdr:row>
          <xdr:rowOff>0</xdr:rowOff>
        </xdr:to>
        <xdr:sp macro="" textlink="">
          <xdr:nvSpPr>
            <xdr:cNvPr id="1417" name="Button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Compare Empirical 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with Theoretical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1418" name="Button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Plot Theoretical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Distribution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C35"/>
  <sheetViews>
    <sheetView workbookViewId="0">
      <selection activeCell="C8" sqref="C8"/>
    </sheetView>
  </sheetViews>
  <sheetFormatPr defaultRowHeight="15" x14ac:dyDescent="0.2"/>
  <sheetData>
    <row r="1" spans="2:3" x14ac:dyDescent="0.2">
      <c r="B1" s="38" t="s">
        <v>42</v>
      </c>
    </row>
    <row r="2" spans="2:3" x14ac:dyDescent="0.2">
      <c r="B2" s="38" t="s">
        <v>43</v>
      </c>
    </row>
    <row r="3" spans="2:3" x14ac:dyDescent="0.2">
      <c r="B3" s="38" t="s">
        <v>44</v>
      </c>
    </row>
    <row r="5" spans="2:3" x14ac:dyDescent="0.2">
      <c r="B5" s="38" t="s">
        <v>45</v>
      </c>
    </row>
    <row r="6" spans="2:3" x14ac:dyDescent="0.2">
      <c r="B6">
        <v>1</v>
      </c>
      <c r="C6" s="38" t="s">
        <v>46</v>
      </c>
    </row>
    <row r="7" spans="2:3" x14ac:dyDescent="0.2">
      <c r="B7">
        <v>2</v>
      </c>
      <c r="C7" s="38" t="s">
        <v>47</v>
      </c>
    </row>
    <row r="15" spans="2:3" x14ac:dyDescent="0.2">
      <c r="B15" t="s">
        <v>2</v>
      </c>
    </row>
    <row r="16" spans="2:3" x14ac:dyDescent="0.2">
      <c r="B16" t="s">
        <v>3</v>
      </c>
    </row>
    <row r="17" spans="2:2" x14ac:dyDescent="0.2">
      <c r="B17" t="s">
        <v>4</v>
      </c>
    </row>
    <row r="18" spans="2:2" x14ac:dyDescent="0.2">
      <c r="B18" t="s">
        <v>5</v>
      </c>
    </row>
    <row r="20" spans="2:2" x14ac:dyDescent="0.2">
      <c r="B20" t="s">
        <v>10</v>
      </c>
    </row>
    <row r="21" spans="2:2" x14ac:dyDescent="0.2">
      <c r="B21" t="s">
        <v>6</v>
      </c>
    </row>
    <row r="22" spans="2:2" x14ac:dyDescent="0.2">
      <c r="B22" t="s">
        <v>7</v>
      </c>
    </row>
    <row r="23" spans="2:2" x14ac:dyDescent="0.2">
      <c r="B23" t="s">
        <v>8</v>
      </c>
    </row>
    <row r="24" spans="2:2" x14ac:dyDescent="0.2">
      <c r="B24" t="s">
        <v>9</v>
      </c>
    </row>
    <row r="26" spans="2:2" x14ac:dyDescent="0.2">
      <c r="B26" t="s">
        <v>11</v>
      </c>
    </row>
    <row r="27" spans="2:2" x14ac:dyDescent="0.2">
      <c r="B27" t="s">
        <v>13</v>
      </c>
    </row>
    <row r="28" spans="2:2" x14ac:dyDescent="0.2">
      <c r="B28" t="s">
        <v>12</v>
      </c>
    </row>
    <row r="29" spans="2:2" x14ac:dyDescent="0.2">
      <c r="B29" t="s">
        <v>14</v>
      </c>
    </row>
    <row r="30" spans="2:2" x14ac:dyDescent="0.2">
      <c r="B30" t="s">
        <v>16</v>
      </c>
    </row>
    <row r="31" spans="2:2" x14ac:dyDescent="0.2">
      <c r="B31" t="s">
        <v>17</v>
      </c>
    </row>
    <row r="32" spans="2:2" x14ac:dyDescent="0.2">
      <c r="B32" t="s">
        <v>18</v>
      </c>
    </row>
    <row r="34" spans="2:2" x14ac:dyDescent="0.2">
      <c r="B34" t="s">
        <v>19</v>
      </c>
    </row>
    <row r="35" spans="2:2" x14ac:dyDescent="0.2">
      <c r="B35" t="s">
        <v>20</v>
      </c>
    </row>
  </sheetData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06"/>
  <sheetViews>
    <sheetView tabSelected="1" workbookViewId="0">
      <selection activeCell="A32" sqref="A32"/>
    </sheetView>
  </sheetViews>
  <sheetFormatPr defaultRowHeight="15" x14ac:dyDescent="0.2"/>
  <cols>
    <col min="1" max="1" width="21.109375" style="7" customWidth="1"/>
    <col min="2" max="2" width="12.21875" style="24" customWidth="1"/>
    <col min="3" max="3" width="14.109375" style="24" customWidth="1"/>
    <col min="4" max="4" width="11" style="6" customWidth="1"/>
    <col min="5" max="5" width="11.21875" style="6" customWidth="1"/>
    <col min="6" max="6" width="6.77734375" style="7" bestFit="1" customWidth="1"/>
    <col min="7" max="7" width="8.5546875" style="32" customWidth="1"/>
    <col min="8" max="8" width="8.88671875" style="27" customWidth="1"/>
    <col min="9" max="9" width="0.109375" style="7" customWidth="1"/>
    <col min="10" max="10" width="0.109375" style="7" hidden="1" customWidth="1"/>
    <col min="11" max="11" width="6.88671875" hidden="1" customWidth="1"/>
    <col min="12" max="12" width="9.77734375" customWidth="1"/>
    <col min="13" max="13" width="10.109375" bestFit="1" customWidth="1"/>
    <col min="14" max="14" width="10.109375" customWidth="1"/>
    <col min="15" max="15" width="11" customWidth="1"/>
    <col min="16" max="16" width="8.109375" customWidth="1"/>
    <col min="18" max="18" width="13.44140625" bestFit="1" customWidth="1"/>
    <col min="19" max="19" width="8.88671875" style="15"/>
  </cols>
  <sheetData>
    <row r="1" spans="1:29" ht="15.75" x14ac:dyDescent="0.25">
      <c r="A1" s="21" t="s">
        <v>21</v>
      </c>
      <c r="B1" s="14" t="s">
        <v>1</v>
      </c>
      <c r="C1" s="6"/>
      <c r="D1" s="16">
        <v>10000</v>
      </c>
      <c r="E1" s="34" t="s">
        <v>34</v>
      </c>
      <c r="G1"/>
      <c r="H1" s="7"/>
      <c r="L1" s="5" t="s">
        <v>26</v>
      </c>
      <c r="M1" s="5" t="s">
        <v>27</v>
      </c>
      <c r="N1" s="5" t="s">
        <v>15</v>
      </c>
      <c r="O1" s="5" t="s">
        <v>23</v>
      </c>
      <c r="P1" s="6"/>
      <c r="Q1" s="6" t="s">
        <v>38</v>
      </c>
      <c r="R1" s="6" t="s">
        <v>39</v>
      </c>
      <c r="V1">
        <v>140.17641544342041</v>
      </c>
      <c r="W1">
        <v>140.17641544342041</v>
      </c>
      <c r="Y1">
        <v>0</v>
      </c>
      <c r="Z1">
        <v>25</v>
      </c>
      <c r="AA1">
        <v>12.5</v>
      </c>
      <c r="AB1">
        <v>24</v>
      </c>
      <c r="AC1">
        <v>24</v>
      </c>
    </row>
    <row r="2" spans="1:29" x14ac:dyDescent="0.2">
      <c r="A2" s="28" t="s">
        <v>32</v>
      </c>
      <c r="B2" s="14" t="s">
        <v>0</v>
      </c>
      <c r="C2" s="6"/>
      <c r="D2" s="17">
        <v>100</v>
      </c>
      <c r="E2" s="35" t="s">
        <v>35</v>
      </c>
      <c r="F2" s="33"/>
      <c r="G2" s="1"/>
      <c r="H2" s="2"/>
      <c r="L2" s="6">
        <v>0</v>
      </c>
      <c r="M2" s="6">
        <v>25</v>
      </c>
      <c r="N2" s="36">
        <v>24</v>
      </c>
      <c r="O2" s="37">
        <v>21.898722475930917</v>
      </c>
      <c r="P2" s="6" t="s">
        <v>40</v>
      </c>
      <c r="Q2" s="24">
        <f>D4</f>
        <v>100</v>
      </c>
      <c r="R2" s="24">
        <v>95.408163265306129</v>
      </c>
      <c r="V2">
        <v>157.03916549682617</v>
      </c>
      <c r="W2">
        <v>157.03916549682617</v>
      </c>
      <c r="Y2">
        <v>25</v>
      </c>
      <c r="Z2">
        <v>50</v>
      </c>
      <c r="AA2">
        <v>37.5</v>
      </c>
      <c r="AB2">
        <v>16</v>
      </c>
      <c r="AC2">
        <v>16</v>
      </c>
    </row>
    <row r="3" spans="1:29" x14ac:dyDescent="0.2">
      <c r="A3" s="6" t="s">
        <v>33</v>
      </c>
      <c r="B3" s="14" t="s">
        <v>24</v>
      </c>
      <c r="C3" s="6"/>
      <c r="D3" s="18">
        <f>D2/D1</f>
        <v>0.01</v>
      </c>
      <c r="E3" s="35" t="s">
        <v>36</v>
      </c>
      <c r="G3" s="1"/>
      <c r="H3" s="2"/>
      <c r="L3" s="6">
        <v>25</v>
      </c>
      <c r="M3" s="6">
        <v>50</v>
      </c>
      <c r="N3" s="36">
        <v>16</v>
      </c>
      <c r="O3" s="37">
        <v>17.054742212518374</v>
      </c>
      <c r="P3" s="6" t="s">
        <v>41</v>
      </c>
      <c r="Q3" s="24">
        <f>1/(D3^2)</f>
        <v>10000</v>
      </c>
      <c r="R3" s="24">
        <v>8912.3316852514199</v>
      </c>
      <c r="V3">
        <v>226.29201412200928</v>
      </c>
      <c r="W3">
        <v>226.29201412200928</v>
      </c>
      <c r="Y3">
        <v>50</v>
      </c>
      <c r="Z3">
        <v>75</v>
      </c>
      <c r="AA3">
        <v>62.5</v>
      </c>
      <c r="AB3">
        <v>16</v>
      </c>
      <c r="AC3">
        <v>16</v>
      </c>
    </row>
    <row r="4" spans="1:29" x14ac:dyDescent="0.2">
      <c r="A4" s="19"/>
      <c r="B4" s="14" t="s">
        <v>25</v>
      </c>
      <c r="C4" s="6"/>
      <c r="D4" s="23">
        <f>1/D3</f>
        <v>100</v>
      </c>
      <c r="E4" s="35" t="s">
        <v>37</v>
      </c>
      <c r="G4" s="1"/>
      <c r="H4" s="2"/>
      <c r="L4" s="6">
        <v>50</v>
      </c>
      <c r="M4" s="6">
        <v>75</v>
      </c>
      <c r="N4" s="36">
        <v>16</v>
      </c>
      <c r="O4" s="37">
        <v>13.282246590190255</v>
      </c>
      <c r="P4" s="6"/>
      <c r="Q4" s="6"/>
      <c r="V4">
        <v>453.52756977081299</v>
      </c>
      <c r="W4">
        <v>453.52756977081299</v>
      </c>
      <c r="Y4">
        <v>75</v>
      </c>
      <c r="Z4">
        <v>100</v>
      </c>
      <c r="AA4">
        <v>87.5</v>
      </c>
      <c r="AB4">
        <v>9</v>
      </c>
      <c r="AC4">
        <v>9</v>
      </c>
    </row>
    <row r="5" spans="1:29" x14ac:dyDescent="0.2">
      <c r="A5" s="5" t="s">
        <v>28</v>
      </c>
      <c r="B5" s="6"/>
      <c r="C5" s="6"/>
      <c r="F5" s="5"/>
      <c r="G5" s="7"/>
      <c r="H5" s="7"/>
      <c r="L5" s="6">
        <v>75</v>
      </c>
      <c r="M5" s="6">
        <v>100</v>
      </c>
      <c r="N5" s="36">
        <v>9</v>
      </c>
      <c r="O5" s="37">
        <v>10.344224045387664</v>
      </c>
      <c r="P5" s="6"/>
      <c r="Q5" s="6"/>
      <c r="V5">
        <v>456.49170875549316</v>
      </c>
      <c r="W5">
        <v>456.49170875549316</v>
      </c>
      <c r="Y5">
        <v>100</v>
      </c>
      <c r="Z5">
        <v>125</v>
      </c>
      <c r="AA5">
        <v>112.5</v>
      </c>
      <c r="AB5">
        <v>8</v>
      </c>
      <c r="AC5">
        <v>8</v>
      </c>
    </row>
    <row r="6" spans="1:29" x14ac:dyDescent="0.2">
      <c r="A6" s="23">
        <f>D4/4</f>
        <v>25</v>
      </c>
      <c r="B6" s="5" t="s">
        <v>30</v>
      </c>
      <c r="C6" s="5" t="s">
        <v>29</v>
      </c>
      <c r="D6" s="5" t="s">
        <v>31</v>
      </c>
      <c r="E6" s="5" t="s">
        <v>26</v>
      </c>
      <c r="F6" s="5" t="s">
        <v>27</v>
      </c>
      <c r="G6" s="5" t="s">
        <v>15</v>
      </c>
      <c r="H6" s="5" t="s">
        <v>23</v>
      </c>
      <c r="J6" s="12"/>
      <c r="K6" s="3"/>
      <c r="L6" s="6">
        <v>100</v>
      </c>
      <c r="M6" s="6">
        <v>125</v>
      </c>
      <c r="N6" s="36">
        <v>8</v>
      </c>
      <c r="O6" s="37">
        <v>8.0560897868139723</v>
      </c>
      <c r="V6">
        <v>535.04526615142822</v>
      </c>
      <c r="W6">
        <v>535.04526615142822</v>
      </c>
      <c r="Y6">
        <v>125</v>
      </c>
      <c r="Z6">
        <v>150</v>
      </c>
      <c r="AA6">
        <v>137.5</v>
      </c>
      <c r="AB6">
        <v>3</v>
      </c>
      <c r="AC6">
        <v>3</v>
      </c>
    </row>
    <row r="7" spans="1:29" x14ac:dyDescent="0.2">
      <c r="A7" s="5" t="s">
        <v>22</v>
      </c>
      <c r="B7" s="24">
        <v>140.17641544342041</v>
      </c>
      <c r="C7" s="24">
        <v>16.862750053405762</v>
      </c>
      <c r="D7" s="6">
        <v>12.5</v>
      </c>
      <c r="E7" s="6">
        <v>0</v>
      </c>
      <c r="F7" s="6">
        <v>25</v>
      </c>
      <c r="G7" s="29">
        <v>24</v>
      </c>
      <c r="H7" s="24">
        <v>21.898722475930917</v>
      </c>
      <c r="J7" s="10"/>
      <c r="K7" s="3"/>
      <c r="L7" s="6">
        <v>125</v>
      </c>
      <c r="M7" s="6">
        <v>150</v>
      </c>
      <c r="N7" s="36">
        <v>3</v>
      </c>
      <c r="O7" s="37">
        <v>6.274089034464267</v>
      </c>
      <c r="V7">
        <v>555.93490600585937</v>
      </c>
      <c r="W7">
        <v>555.93490600585937</v>
      </c>
      <c r="Y7">
        <v>150</v>
      </c>
      <c r="Z7">
        <v>175</v>
      </c>
      <c r="AA7">
        <v>162.5</v>
      </c>
      <c r="AB7">
        <v>6</v>
      </c>
      <c r="AC7">
        <v>6</v>
      </c>
    </row>
    <row r="8" spans="1:29" x14ac:dyDescent="0.2">
      <c r="A8" s="22">
        <v>20</v>
      </c>
      <c r="B8" s="24">
        <v>157.03916549682617</v>
      </c>
      <c r="C8" s="24">
        <v>69.252848625183105</v>
      </c>
      <c r="D8" s="6">
        <v>37.5</v>
      </c>
      <c r="E8" s="6">
        <v>25</v>
      </c>
      <c r="F8" s="6">
        <v>50</v>
      </c>
      <c r="G8" s="29">
        <v>16</v>
      </c>
      <c r="H8" s="24">
        <v>17.054742212518374</v>
      </c>
      <c r="J8" s="10"/>
      <c r="K8" s="3"/>
      <c r="L8" s="6">
        <v>150</v>
      </c>
      <c r="M8" s="6">
        <v>175</v>
      </c>
      <c r="N8" s="36">
        <v>6</v>
      </c>
      <c r="O8" s="37">
        <v>4.8862654531004832</v>
      </c>
      <c r="P8" s="6"/>
      <c r="V8">
        <v>562.36863136291504</v>
      </c>
      <c r="W8">
        <v>562.36863136291504</v>
      </c>
      <c r="Y8">
        <v>175</v>
      </c>
      <c r="Z8">
        <v>200</v>
      </c>
      <c r="AA8">
        <v>187.5</v>
      </c>
      <c r="AB8">
        <v>3</v>
      </c>
      <c r="AC8">
        <v>3</v>
      </c>
    </row>
    <row r="9" spans="1:29" x14ac:dyDescent="0.2">
      <c r="A9" s="5"/>
      <c r="B9" s="24">
        <v>226.29201412200928</v>
      </c>
      <c r="C9" s="24">
        <v>227.23555564880371</v>
      </c>
      <c r="D9" s="6">
        <v>62.5</v>
      </c>
      <c r="E9" s="6">
        <v>50</v>
      </c>
      <c r="F9" s="6">
        <v>75</v>
      </c>
      <c r="G9" s="29">
        <v>16</v>
      </c>
      <c r="H9" s="24">
        <v>13.282246590190255</v>
      </c>
      <c r="J9" s="10"/>
      <c r="K9" s="3"/>
      <c r="L9" s="6">
        <v>175</v>
      </c>
      <c r="M9" s="6">
        <v>200</v>
      </c>
      <c r="N9" s="36">
        <v>3</v>
      </c>
      <c r="O9" s="37">
        <v>3.8054273611694112</v>
      </c>
      <c r="P9" s="6"/>
      <c r="V9">
        <v>609.16244983673096</v>
      </c>
      <c r="W9">
        <v>609.16244983673096</v>
      </c>
      <c r="Y9">
        <v>200</v>
      </c>
      <c r="Z9">
        <v>225</v>
      </c>
      <c r="AA9">
        <v>212.5</v>
      </c>
      <c r="AB9">
        <v>1</v>
      </c>
      <c r="AC9">
        <v>1</v>
      </c>
    </row>
    <row r="10" spans="1:29" x14ac:dyDescent="0.2">
      <c r="A10" s="8"/>
      <c r="B10" s="24">
        <v>453.52756977081299</v>
      </c>
      <c r="C10" s="24">
        <v>2.9641389846801758</v>
      </c>
      <c r="D10" s="6">
        <v>87.5</v>
      </c>
      <c r="E10" s="6">
        <v>75</v>
      </c>
      <c r="F10" s="6">
        <v>100</v>
      </c>
      <c r="G10" s="29">
        <v>9</v>
      </c>
      <c r="H10" s="24">
        <v>10.344224045387664</v>
      </c>
      <c r="J10" s="10"/>
      <c r="K10" s="3"/>
      <c r="L10" s="6">
        <v>200</v>
      </c>
      <c r="M10" s="6">
        <v>225</v>
      </c>
      <c r="N10" s="36">
        <v>1</v>
      </c>
      <c r="O10" s="37">
        <v>2.9636698088000886</v>
      </c>
      <c r="P10" s="6"/>
      <c r="V10">
        <v>807.14643001556396</v>
      </c>
      <c r="W10">
        <v>807.14643001556396</v>
      </c>
      <c r="Y10">
        <v>225</v>
      </c>
      <c r="Z10">
        <v>250</v>
      </c>
      <c r="AA10">
        <v>237.5</v>
      </c>
      <c r="AB10">
        <v>3</v>
      </c>
      <c r="AC10">
        <v>3</v>
      </c>
    </row>
    <row r="11" spans="1:29" x14ac:dyDescent="0.2">
      <c r="B11" s="24">
        <v>456.49170875549316</v>
      </c>
      <c r="C11" s="24">
        <v>78.553557395935059</v>
      </c>
      <c r="D11" s="6">
        <v>112.5</v>
      </c>
      <c r="E11" s="6">
        <v>100</v>
      </c>
      <c r="F11" s="6">
        <v>125</v>
      </c>
      <c r="G11" s="29">
        <v>8</v>
      </c>
      <c r="H11" s="24">
        <v>8.0560897868139723</v>
      </c>
      <c r="J11" s="10"/>
      <c r="K11" s="3"/>
      <c r="L11" s="6">
        <v>225</v>
      </c>
      <c r="M11" s="6">
        <v>250</v>
      </c>
      <c r="N11" s="36">
        <v>3</v>
      </c>
      <c r="O11" s="37">
        <v>2.3081083678585879</v>
      </c>
      <c r="P11" s="6"/>
      <c r="V11">
        <v>979.73823547363281</v>
      </c>
      <c r="W11">
        <v>979.73823547363281</v>
      </c>
      <c r="Y11">
        <v>250</v>
      </c>
      <c r="Z11">
        <v>275</v>
      </c>
      <c r="AA11">
        <v>262.5</v>
      </c>
      <c r="AB11">
        <v>1</v>
      </c>
      <c r="AC11">
        <v>1</v>
      </c>
    </row>
    <row r="12" spans="1:29" x14ac:dyDescent="0.2">
      <c r="B12" s="24">
        <v>535.04526615142822</v>
      </c>
      <c r="C12" s="24">
        <v>20.889639854431152</v>
      </c>
      <c r="D12" s="6">
        <v>137.5</v>
      </c>
      <c r="E12" s="6">
        <v>125</v>
      </c>
      <c r="F12" s="6">
        <v>150</v>
      </c>
      <c r="G12" s="29">
        <v>3</v>
      </c>
      <c r="H12" s="24">
        <v>6.274089034464267</v>
      </c>
      <c r="I12" s="6"/>
      <c r="J12" s="10"/>
      <c r="K12" s="3"/>
      <c r="L12" s="6">
        <v>250</v>
      </c>
      <c r="M12" s="6">
        <v>275</v>
      </c>
      <c r="N12" s="36">
        <v>1</v>
      </c>
      <c r="O12" s="37">
        <v>1.7975566043019318</v>
      </c>
      <c r="P12" s="6"/>
      <c r="V12">
        <v>1000.5223751068115</v>
      </c>
      <c r="W12">
        <v>1000.5223751068115</v>
      </c>
      <c r="Y12">
        <v>275</v>
      </c>
      <c r="Z12">
        <v>300</v>
      </c>
      <c r="AA12">
        <v>287.5</v>
      </c>
      <c r="AB12">
        <v>4</v>
      </c>
      <c r="AC12">
        <v>4</v>
      </c>
    </row>
    <row r="13" spans="1:29" x14ac:dyDescent="0.2">
      <c r="B13" s="24">
        <v>555.93490600585937</v>
      </c>
      <c r="C13" s="24">
        <v>6.4337253570556641</v>
      </c>
      <c r="D13" s="6">
        <v>162.5</v>
      </c>
      <c r="E13" s="6">
        <v>150</v>
      </c>
      <c r="F13" s="6">
        <v>175</v>
      </c>
      <c r="G13" s="29">
        <v>6</v>
      </c>
      <c r="H13" s="24">
        <v>4.8862654531004832</v>
      </c>
      <c r="I13" s="6"/>
      <c r="J13" s="10"/>
      <c r="K13" s="3"/>
      <c r="L13" s="6">
        <v>275</v>
      </c>
      <c r="M13" s="6">
        <v>300</v>
      </c>
      <c r="N13" s="36">
        <v>4</v>
      </c>
      <c r="O13" s="37">
        <v>1.399938491045519</v>
      </c>
      <c r="P13" s="6"/>
      <c r="S13" s="6"/>
      <c r="V13">
        <v>1030.2263498306274</v>
      </c>
      <c r="W13">
        <v>1030.2263498306274</v>
      </c>
      <c r="Y13">
        <v>300</v>
      </c>
      <c r="Z13">
        <v>325</v>
      </c>
      <c r="AA13">
        <v>312.5</v>
      </c>
      <c r="AB13">
        <v>1</v>
      </c>
      <c r="AC13">
        <v>1</v>
      </c>
    </row>
    <row r="14" spans="1:29" x14ac:dyDescent="0.2">
      <c r="B14" s="24">
        <v>562.36863136291504</v>
      </c>
      <c r="C14" s="24">
        <v>46.793818473815918</v>
      </c>
      <c r="D14" s="6">
        <v>187.5</v>
      </c>
      <c r="E14" s="6">
        <v>175</v>
      </c>
      <c r="F14" s="6">
        <v>200</v>
      </c>
      <c r="G14" s="29">
        <v>3</v>
      </c>
      <c r="H14" s="24">
        <v>3.8054273611694112</v>
      </c>
      <c r="I14" s="6"/>
      <c r="J14" s="10"/>
      <c r="K14" s="3"/>
      <c r="L14" s="6">
        <v>300</v>
      </c>
      <c r="M14" s="6">
        <v>325</v>
      </c>
      <c r="N14" s="36">
        <v>1</v>
      </c>
      <c r="O14" s="37">
        <v>1.0902731930780516</v>
      </c>
      <c r="P14" s="6"/>
      <c r="S14" s="20"/>
      <c r="V14">
        <v>1063.6967420578003</v>
      </c>
      <c r="W14">
        <v>1063.6967420578003</v>
      </c>
      <c r="Y14">
        <v>325</v>
      </c>
      <c r="Z14">
        <v>350</v>
      </c>
      <c r="AA14">
        <v>337.5</v>
      </c>
      <c r="AB14">
        <v>2</v>
      </c>
      <c r="AC14">
        <v>2</v>
      </c>
    </row>
    <row r="15" spans="1:29" x14ac:dyDescent="0.2">
      <c r="B15" s="24">
        <v>609.16244983673096</v>
      </c>
      <c r="C15" s="24">
        <v>197.98398017883301</v>
      </c>
      <c r="D15" s="6">
        <v>212.5</v>
      </c>
      <c r="E15" s="6">
        <v>200</v>
      </c>
      <c r="F15" s="6">
        <v>225</v>
      </c>
      <c r="G15" s="29">
        <v>1</v>
      </c>
      <c r="H15" s="24">
        <v>2.9636698088000886</v>
      </c>
      <c r="I15" s="6"/>
      <c r="J15" s="10"/>
      <c r="K15" s="3"/>
      <c r="L15" s="6">
        <v>325</v>
      </c>
      <c r="M15" s="6">
        <v>350</v>
      </c>
      <c r="N15" s="36">
        <v>2</v>
      </c>
      <c r="O15" s="37">
        <v>0.84910561653094729</v>
      </c>
      <c r="P15" s="6"/>
      <c r="S15" s="20"/>
      <c r="V15">
        <v>1604.4151782989502</v>
      </c>
      <c r="W15">
        <v>1604.4151782989502</v>
      </c>
      <c r="Y15">
        <v>350</v>
      </c>
      <c r="Z15">
        <v>375</v>
      </c>
      <c r="AA15">
        <v>362.5</v>
      </c>
      <c r="AB15">
        <v>0</v>
      </c>
      <c r="AC15">
        <v>0</v>
      </c>
    </row>
    <row r="16" spans="1:29" x14ac:dyDescent="0.2">
      <c r="B16" s="24">
        <v>807.14643001556396</v>
      </c>
      <c r="C16" s="24">
        <v>172.59180545806885</v>
      </c>
      <c r="D16" s="6">
        <v>237.5</v>
      </c>
      <c r="E16" s="6">
        <v>225</v>
      </c>
      <c r="F16" s="6">
        <v>250</v>
      </c>
      <c r="G16" s="29">
        <v>3</v>
      </c>
      <c r="H16" s="24">
        <v>2.3081083678585879</v>
      </c>
      <c r="I16" s="6"/>
      <c r="J16" s="10"/>
      <c r="K16" s="3"/>
      <c r="L16" s="6">
        <v>350</v>
      </c>
      <c r="M16" s="6">
        <v>375</v>
      </c>
      <c r="N16" s="36">
        <v>0</v>
      </c>
      <c r="O16" s="37">
        <v>0.66128411906463003</v>
      </c>
      <c r="P16" s="6"/>
      <c r="S16" s="20"/>
      <c r="V16">
        <v>1628.2159090042114</v>
      </c>
      <c r="W16">
        <v>1628.2159090042114</v>
      </c>
      <c r="Y16">
        <v>375</v>
      </c>
      <c r="Z16">
        <v>400</v>
      </c>
      <c r="AA16">
        <v>387.5</v>
      </c>
      <c r="AB16">
        <v>0</v>
      </c>
      <c r="AC16">
        <v>0</v>
      </c>
    </row>
    <row r="17" spans="2:29" x14ac:dyDescent="0.2">
      <c r="B17" s="24">
        <v>979.73823547363281</v>
      </c>
      <c r="C17" s="24">
        <v>20.784139633178711</v>
      </c>
      <c r="D17" s="6">
        <v>262.5</v>
      </c>
      <c r="E17" s="6">
        <v>250</v>
      </c>
      <c r="F17" s="6">
        <v>275</v>
      </c>
      <c r="G17" s="29">
        <v>1</v>
      </c>
      <c r="H17" s="24">
        <v>1.7975566043019318</v>
      </c>
      <c r="J17" s="10"/>
      <c r="K17" s="3"/>
      <c r="L17" s="6">
        <v>375</v>
      </c>
      <c r="M17" s="6">
        <v>400</v>
      </c>
      <c r="N17" s="36">
        <v>0</v>
      </c>
      <c r="O17" s="37">
        <v>0.51500858976021791</v>
      </c>
      <c r="P17" s="6"/>
      <c r="S17" s="20"/>
      <c r="V17">
        <v>1860.1351976394653</v>
      </c>
      <c r="W17">
        <v>1860.1351976394653</v>
      </c>
      <c r="Y17">
        <v>400</v>
      </c>
      <c r="Z17">
        <v>425</v>
      </c>
      <c r="AA17">
        <v>412.5</v>
      </c>
      <c r="AB17">
        <v>0</v>
      </c>
      <c r="AC17">
        <v>0</v>
      </c>
    </row>
    <row r="18" spans="2:29" x14ac:dyDescent="0.2">
      <c r="B18" s="24">
        <v>1000.5223751068115</v>
      </c>
      <c r="C18" s="24">
        <v>29.703974723815918</v>
      </c>
      <c r="D18" s="6">
        <v>287.5</v>
      </c>
      <c r="E18" s="6">
        <v>275</v>
      </c>
      <c r="F18" s="6">
        <v>300</v>
      </c>
      <c r="G18" s="29">
        <v>4</v>
      </c>
      <c r="H18" s="24">
        <v>1.399938491045519</v>
      </c>
      <c r="J18" s="11"/>
      <c r="K18" s="3"/>
      <c r="L18" s="6">
        <v>400</v>
      </c>
      <c r="M18" s="6">
        <v>425</v>
      </c>
      <c r="N18" s="36">
        <v>0</v>
      </c>
      <c r="O18" s="37">
        <v>0.40108909299375739</v>
      </c>
      <c r="P18" s="6"/>
      <c r="S18" s="20"/>
      <c r="V18">
        <v>2075.6113529205322</v>
      </c>
      <c r="W18">
        <v>2075.6113529205322</v>
      </c>
      <c r="Y18">
        <v>425</v>
      </c>
      <c r="Z18">
        <v>450</v>
      </c>
      <c r="AA18">
        <v>437.5</v>
      </c>
      <c r="AB18">
        <v>0</v>
      </c>
      <c r="AC18">
        <v>0</v>
      </c>
    </row>
    <row r="19" spans="2:29" x14ac:dyDescent="0.2">
      <c r="B19" s="24">
        <v>1030.2263498306274</v>
      </c>
      <c r="C19" s="24">
        <v>33.470392227172852</v>
      </c>
      <c r="D19" s="6">
        <v>312.5</v>
      </c>
      <c r="E19" s="6">
        <v>300</v>
      </c>
      <c r="F19" s="6">
        <v>325</v>
      </c>
      <c r="G19" s="29">
        <v>1</v>
      </c>
      <c r="H19" s="24">
        <v>1.0902731930780516</v>
      </c>
      <c r="J19" s="11"/>
      <c r="K19" s="3"/>
      <c r="L19" s="6">
        <v>425</v>
      </c>
      <c r="M19" s="6">
        <v>450</v>
      </c>
      <c r="N19" s="36">
        <v>0</v>
      </c>
      <c r="O19" s="37">
        <v>0.31236849970493802</v>
      </c>
      <c r="P19" s="6"/>
      <c r="S19" s="20"/>
      <c r="V19">
        <v>2268.6600685119629</v>
      </c>
      <c r="W19">
        <v>2268.6600685119629</v>
      </c>
      <c r="Y19">
        <v>450</v>
      </c>
      <c r="Z19">
        <v>475</v>
      </c>
      <c r="AA19">
        <v>462.5</v>
      </c>
      <c r="AB19">
        <v>0</v>
      </c>
      <c r="AC19">
        <v>0</v>
      </c>
    </row>
    <row r="20" spans="2:29" x14ac:dyDescent="0.2">
      <c r="B20" s="24">
        <v>1063.6967420578003</v>
      </c>
      <c r="C20" s="24">
        <v>540.7184362411499</v>
      </c>
      <c r="D20" s="6">
        <v>337.5</v>
      </c>
      <c r="E20" s="6">
        <v>325</v>
      </c>
      <c r="F20" s="6">
        <v>350</v>
      </c>
      <c r="G20" s="29">
        <v>2</v>
      </c>
      <c r="H20" s="24">
        <v>0.84910561653094729</v>
      </c>
      <c r="J20" s="11"/>
      <c r="K20" s="3"/>
      <c r="L20" s="6">
        <v>450</v>
      </c>
      <c r="M20" s="6">
        <v>475</v>
      </c>
      <c r="N20" s="36">
        <v>0</v>
      </c>
      <c r="O20" s="37">
        <v>0.24327283217704554</v>
      </c>
      <c r="P20" s="6"/>
      <c r="S20" s="20"/>
      <c r="V20">
        <v>2438.4516477584839</v>
      </c>
      <c r="W20">
        <v>2438.4516477584839</v>
      </c>
      <c r="Y20">
        <v>475</v>
      </c>
      <c r="Z20">
        <v>500</v>
      </c>
      <c r="AA20">
        <v>487.5</v>
      </c>
      <c r="AB20">
        <v>1</v>
      </c>
      <c r="AC20">
        <v>1</v>
      </c>
    </row>
    <row r="21" spans="2:29" x14ac:dyDescent="0.2">
      <c r="B21" s="24">
        <v>1604.4151782989502</v>
      </c>
      <c r="C21" s="24">
        <v>23.80073070526123</v>
      </c>
      <c r="D21" s="6">
        <v>362.5</v>
      </c>
      <c r="E21" s="6">
        <v>350</v>
      </c>
      <c r="F21" s="6">
        <v>375</v>
      </c>
      <c r="G21" s="29">
        <v>0</v>
      </c>
      <c r="H21" s="24">
        <v>0.66128411906463003</v>
      </c>
      <c r="J21" s="11"/>
      <c r="K21" s="3"/>
      <c r="L21" s="6">
        <v>475</v>
      </c>
      <c r="M21" s="6">
        <v>500</v>
      </c>
      <c r="N21" s="36">
        <v>1</v>
      </c>
      <c r="O21" s="37">
        <v>0.18946107219948155</v>
      </c>
      <c r="P21" s="6"/>
      <c r="S21" s="20"/>
      <c r="V21">
        <v>2439.313530921936</v>
      </c>
      <c r="W21">
        <v>2439.313530921936</v>
      </c>
      <c r="Y21">
        <v>500</v>
      </c>
      <c r="Z21">
        <v>525</v>
      </c>
      <c r="AA21">
        <v>512.5</v>
      </c>
      <c r="AB21">
        <v>1</v>
      </c>
      <c r="AC21">
        <v>0</v>
      </c>
    </row>
    <row r="22" spans="2:29" x14ac:dyDescent="0.2">
      <c r="B22" s="24">
        <v>1628.2159090042114</v>
      </c>
      <c r="C22" s="24">
        <v>231.91928863525391</v>
      </c>
      <c r="D22" s="6">
        <v>387.5</v>
      </c>
      <c r="E22" s="6">
        <v>375</v>
      </c>
      <c r="F22" s="6">
        <v>400</v>
      </c>
      <c r="G22" s="29">
        <v>0</v>
      </c>
      <c r="H22" s="24">
        <v>0.51500858976021791</v>
      </c>
      <c r="J22" s="12"/>
      <c r="K22" s="3"/>
      <c r="L22" s="6"/>
      <c r="M22" s="6"/>
      <c r="N22" s="36"/>
      <c r="O22" s="37"/>
      <c r="P22" s="6"/>
      <c r="S22" s="20"/>
      <c r="V22">
        <v>2613.682746887207</v>
      </c>
      <c r="W22">
        <v>2613.682746887207</v>
      </c>
      <c r="Y22">
        <v>525</v>
      </c>
      <c r="Z22">
        <v>550</v>
      </c>
      <c r="AA22">
        <v>537.5</v>
      </c>
      <c r="AB22">
        <v>0</v>
      </c>
      <c r="AC22">
        <v>2</v>
      </c>
    </row>
    <row r="23" spans="2:29" x14ac:dyDescent="0.2">
      <c r="B23" s="24">
        <v>1860.1351976394653</v>
      </c>
      <c r="C23" s="24">
        <v>215.47615528106689</v>
      </c>
      <c r="D23" s="6">
        <v>412.5</v>
      </c>
      <c r="E23" s="6">
        <v>400</v>
      </c>
      <c r="F23" s="6">
        <v>425</v>
      </c>
      <c r="G23" s="29">
        <v>0</v>
      </c>
      <c r="H23" s="24">
        <v>0.40108909299375739</v>
      </c>
      <c r="I23" s="11"/>
      <c r="J23" s="10"/>
      <c r="K23" s="3"/>
      <c r="L23" s="6"/>
      <c r="M23" s="6"/>
      <c r="N23" s="36"/>
      <c r="O23" s="37"/>
      <c r="P23" s="6"/>
      <c r="S23" s="20"/>
      <c r="V23">
        <v>2637.9293203353882</v>
      </c>
      <c r="W23">
        <v>2637.9293203353882</v>
      </c>
      <c r="Y23">
        <v>550</v>
      </c>
      <c r="Z23">
        <v>575</v>
      </c>
      <c r="AA23">
        <v>562.5</v>
      </c>
      <c r="AB23">
        <v>0</v>
      </c>
      <c r="AC23">
        <v>2</v>
      </c>
    </row>
    <row r="24" spans="2:29" x14ac:dyDescent="0.2">
      <c r="B24" s="24">
        <v>2075.6113529205322</v>
      </c>
      <c r="C24" s="24">
        <v>193.04871559143066</v>
      </c>
      <c r="D24" s="6">
        <v>437.5</v>
      </c>
      <c r="E24" s="6">
        <v>425</v>
      </c>
      <c r="F24" s="6">
        <v>450</v>
      </c>
      <c r="G24" s="29">
        <v>0</v>
      </c>
      <c r="H24" s="24">
        <v>0.31236849970493802</v>
      </c>
      <c r="I24" s="9"/>
      <c r="J24" s="10"/>
      <c r="K24" s="3"/>
      <c r="L24" s="6"/>
      <c r="M24" s="6"/>
      <c r="N24" s="36"/>
      <c r="O24" s="37"/>
      <c r="P24" s="6"/>
      <c r="S24" s="20"/>
      <c r="V24">
        <v>2697.3158121109009</v>
      </c>
      <c r="W24">
        <v>2697.3158121109009</v>
      </c>
      <c r="Y24">
        <v>575</v>
      </c>
      <c r="Z24">
        <v>600</v>
      </c>
      <c r="AA24">
        <v>587.5</v>
      </c>
      <c r="AB24">
        <v>0</v>
      </c>
      <c r="AC24">
        <v>1</v>
      </c>
    </row>
    <row r="25" spans="2:29" x14ac:dyDescent="0.2">
      <c r="B25" s="24">
        <v>2268.6600685119629</v>
      </c>
      <c r="C25" s="24">
        <v>169.791579246521</v>
      </c>
      <c r="D25" s="6">
        <v>462.5</v>
      </c>
      <c r="E25" s="6">
        <v>450</v>
      </c>
      <c r="F25" s="6">
        <v>475</v>
      </c>
      <c r="G25" s="29">
        <v>0</v>
      </c>
      <c r="H25" s="24">
        <v>0.24327283217704554</v>
      </c>
      <c r="I25" s="11"/>
      <c r="J25" s="11"/>
      <c r="K25" s="3"/>
      <c r="L25" s="6"/>
      <c r="M25" s="6"/>
      <c r="N25" s="36"/>
      <c r="O25" s="37"/>
      <c r="P25" s="6"/>
      <c r="V25">
        <v>2782.7996015548706</v>
      </c>
      <c r="W25">
        <v>2782.7996015548706</v>
      </c>
      <c r="Y25">
        <v>600</v>
      </c>
      <c r="Z25">
        <v>625</v>
      </c>
      <c r="AA25">
        <v>612.5</v>
      </c>
      <c r="AB25">
        <v>0</v>
      </c>
      <c r="AC25">
        <v>1</v>
      </c>
    </row>
    <row r="26" spans="2:29" x14ac:dyDescent="0.2">
      <c r="B26" s="24">
        <v>2438.4516477584839</v>
      </c>
      <c r="C26" s="24">
        <v>0.86188316345214844</v>
      </c>
      <c r="D26" s="6">
        <v>487.5</v>
      </c>
      <c r="E26" s="6">
        <v>475</v>
      </c>
      <c r="F26" s="6">
        <v>500</v>
      </c>
      <c r="G26" s="29">
        <v>1</v>
      </c>
      <c r="H26" s="24">
        <v>0.18946107219948155</v>
      </c>
      <c r="I26" s="11"/>
      <c r="J26" s="11"/>
      <c r="K26" s="3"/>
      <c r="L26" s="6"/>
      <c r="M26" s="6"/>
      <c r="N26" s="36"/>
      <c r="O26" s="37"/>
      <c r="P26" s="6"/>
      <c r="V26">
        <v>2793.4205532073975</v>
      </c>
      <c r="W26">
        <v>2793.4205532073975</v>
      </c>
      <c r="Y26">
        <v>625</v>
      </c>
      <c r="Z26">
        <v>650</v>
      </c>
      <c r="AA26">
        <v>637.5</v>
      </c>
      <c r="AB26">
        <v>0</v>
      </c>
      <c r="AC26">
        <v>0</v>
      </c>
    </row>
    <row r="27" spans="2:29" x14ac:dyDescent="0.2">
      <c r="B27" s="24">
        <v>2439.313530921936</v>
      </c>
      <c r="C27" s="24">
        <v>174.369215965271</v>
      </c>
      <c r="E27" s="6">
        <v>500</v>
      </c>
      <c r="F27" s="6">
        <v>525</v>
      </c>
      <c r="G27" s="29"/>
      <c r="H27" s="24"/>
      <c r="I27" s="9"/>
      <c r="J27" s="10"/>
      <c r="K27" s="3"/>
      <c r="L27" s="6"/>
      <c r="M27" s="6"/>
      <c r="N27" s="36"/>
      <c r="O27" s="37"/>
      <c r="P27" s="6"/>
      <c r="V27">
        <v>2844.8027372360229</v>
      </c>
      <c r="W27">
        <v>2844.8027372360229</v>
      </c>
      <c r="Y27">
        <v>650</v>
      </c>
      <c r="Z27">
        <v>675</v>
      </c>
      <c r="AA27">
        <v>662.5</v>
      </c>
      <c r="AB27">
        <v>0</v>
      </c>
      <c r="AC27">
        <v>0</v>
      </c>
    </row>
    <row r="28" spans="2:29" x14ac:dyDescent="0.2">
      <c r="B28" s="24">
        <v>2613.682746887207</v>
      </c>
      <c r="C28" s="24">
        <v>24.246573448181152</v>
      </c>
      <c r="E28" s="6">
        <v>525</v>
      </c>
      <c r="F28" s="6">
        <v>550</v>
      </c>
      <c r="G28" s="29"/>
      <c r="H28" s="24"/>
      <c r="I28" s="9"/>
      <c r="J28" s="10"/>
      <c r="K28" s="3"/>
      <c r="L28" s="6"/>
      <c r="M28" s="6"/>
      <c r="N28" s="36"/>
      <c r="O28" s="37"/>
      <c r="P28" s="6"/>
      <c r="V28">
        <v>2895.6246376037598</v>
      </c>
      <c r="W28">
        <v>2895.6246376037598</v>
      </c>
      <c r="Y28">
        <v>675</v>
      </c>
      <c r="Z28">
        <v>700</v>
      </c>
      <c r="AA28">
        <v>687.5</v>
      </c>
      <c r="AB28">
        <v>0</v>
      </c>
      <c r="AC28">
        <v>0</v>
      </c>
    </row>
    <row r="29" spans="2:29" x14ac:dyDescent="0.2">
      <c r="B29" s="24">
        <v>2637.9293203353882</v>
      </c>
      <c r="C29" s="24">
        <v>59.386491775512695</v>
      </c>
      <c r="E29" s="6">
        <v>550</v>
      </c>
      <c r="F29" s="6">
        <v>575</v>
      </c>
      <c r="G29" s="29"/>
      <c r="H29" s="24"/>
      <c r="I29" s="9"/>
      <c r="J29" s="10"/>
      <c r="K29" s="3"/>
      <c r="L29" s="6"/>
      <c r="M29" s="6"/>
      <c r="N29" s="36"/>
      <c r="O29" s="37"/>
      <c r="P29" s="6"/>
      <c r="V29">
        <v>2896.6504335403442</v>
      </c>
      <c r="W29">
        <v>2896.6504335403442</v>
      </c>
      <c r="Y29">
        <v>700</v>
      </c>
      <c r="Z29">
        <v>725</v>
      </c>
      <c r="AA29">
        <v>712.5</v>
      </c>
      <c r="AB29">
        <v>0</v>
      </c>
      <c r="AC29">
        <v>2</v>
      </c>
    </row>
    <row r="30" spans="2:29" x14ac:dyDescent="0.2">
      <c r="B30" s="24">
        <v>2697.3158121109009</v>
      </c>
      <c r="C30" s="24">
        <v>85.483789443969727</v>
      </c>
      <c r="E30" s="6">
        <v>575</v>
      </c>
      <c r="F30" s="6">
        <v>600</v>
      </c>
      <c r="G30" s="29"/>
      <c r="H30" s="24"/>
      <c r="I30" s="9"/>
      <c r="J30" s="10"/>
      <c r="K30" s="3"/>
      <c r="L30" s="6"/>
      <c r="M30" s="6"/>
      <c r="N30" s="36"/>
      <c r="O30" s="37"/>
      <c r="P30" s="6"/>
      <c r="V30">
        <v>2957.7285051345825</v>
      </c>
      <c r="W30">
        <v>2957.7285051345825</v>
      </c>
      <c r="Y30">
        <v>725</v>
      </c>
      <c r="Z30">
        <v>750</v>
      </c>
      <c r="AA30">
        <v>737.5</v>
      </c>
      <c r="AB30">
        <v>0</v>
      </c>
      <c r="AC30">
        <v>0</v>
      </c>
    </row>
    <row r="31" spans="2:29" x14ac:dyDescent="0.2">
      <c r="B31" s="24">
        <v>2782.7996015548706</v>
      </c>
      <c r="C31" s="24">
        <v>10.620951652526855</v>
      </c>
      <c r="E31" s="6">
        <v>600</v>
      </c>
      <c r="F31" s="6">
        <v>625</v>
      </c>
      <c r="G31" s="29"/>
      <c r="H31" s="24"/>
      <c r="I31" s="9"/>
      <c r="J31" s="10"/>
      <c r="K31" s="3"/>
      <c r="L31" s="6"/>
      <c r="M31" s="6"/>
      <c r="N31" s="36"/>
      <c r="O31" s="37"/>
      <c r="V31">
        <v>2981.6544055938721</v>
      </c>
      <c r="W31">
        <v>2981.6544055938721</v>
      </c>
      <c r="Z31">
        <v>75</v>
      </c>
      <c r="AA31">
        <v>77.5</v>
      </c>
      <c r="AB31">
        <v>76.25</v>
      </c>
      <c r="AC31">
        <v>0</v>
      </c>
    </row>
    <row r="32" spans="2:29" x14ac:dyDescent="0.2">
      <c r="B32" s="24">
        <v>2793.4205532073975</v>
      </c>
      <c r="C32" s="24">
        <v>51.382184028625488</v>
      </c>
      <c r="E32" s="6">
        <v>625</v>
      </c>
      <c r="F32" s="6">
        <v>650</v>
      </c>
      <c r="G32" s="29"/>
      <c r="H32" s="24"/>
      <c r="I32" s="9"/>
      <c r="J32" s="10"/>
      <c r="K32" s="3"/>
      <c r="L32" s="6"/>
      <c r="M32" s="6"/>
      <c r="N32" s="6"/>
      <c r="O32" s="24"/>
      <c r="V32">
        <v>3009.7049474716187</v>
      </c>
      <c r="W32">
        <v>3009.7049474716187</v>
      </c>
      <c r="Z32">
        <v>77.5</v>
      </c>
      <c r="AA32">
        <v>80</v>
      </c>
      <c r="AB32">
        <v>78.75</v>
      </c>
      <c r="AC32">
        <v>0</v>
      </c>
    </row>
    <row r="33" spans="2:23" x14ac:dyDescent="0.2">
      <c r="B33" s="24">
        <v>2844.8027372360229</v>
      </c>
      <c r="C33" s="24">
        <v>50.821900367736816</v>
      </c>
      <c r="E33" s="6">
        <v>650</v>
      </c>
      <c r="F33" s="6">
        <v>675</v>
      </c>
      <c r="G33" s="29"/>
      <c r="H33" s="24"/>
      <c r="I33" s="10"/>
      <c r="J33" s="10"/>
      <c r="K33" s="3"/>
      <c r="L33" s="6"/>
      <c r="M33" s="6"/>
      <c r="N33" s="6"/>
      <c r="O33" s="24"/>
      <c r="V33">
        <v>3019.4801092147827</v>
      </c>
      <c r="W33">
        <v>3019.4801092147827</v>
      </c>
    </row>
    <row r="34" spans="2:23" x14ac:dyDescent="0.2">
      <c r="B34" s="24">
        <v>2895.6246376037598</v>
      </c>
      <c r="C34" s="24">
        <v>1.0257959365844727</v>
      </c>
      <c r="E34" s="6">
        <v>675</v>
      </c>
      <c r="F34" s="6">
        <v>700</v>
      </c>
      <c r="G34" s="29"/>
      <c r="H34" s="24"/>
      <c r="J34" s="11"/>
      <c r="K34" s="3"/>
      <c r="L34" s="6"/>
      <c r="M34" s="6"/>
      <c r="N34" s="6"/>
      <c r="O34" s="24"/>
      <c r="V34">
        <v>3262.0620727539062</v>
      </c>
      <c r="W34">
        <v>3262.0620727539062</v>
      </c>
    </row>
    <row r="35" spans="2:23" x14ac:dyDescent="0.2">
      <c r="B35" s="24">
        <v>2896.6504335403442</v>
      </c>
      <c r="C35" s="24">
        <v>61.078071594238281</v>
      </c>
      <c r="E35" s="6">
        <v>700</v>
      </c>
      <c r="F35" s="6">
        <v>725</v>
      </c>
      <c r="G35" s="29"/>
      <c r="H35" s="24"/>
      <c r="J35" s="11"/>
      <c r="K35" s="3"/>
      <c r="L35" s="6"/>
      <c r="M35" s="6"/>
      <c r="N35" s="6"/>
      <c r="O35" s="24"/>
      <c r="V35">
        <v>3534.7265005111694</v>
      </c>
      <c r="W35">
        <v>3534.7265005111694</v>
      </c>
    </row>
    <row r="36" spans="2:23" x14ac:dyDescent="0.2">
      <c r="B36" s="24">
        <v>2957.7285051345825</v>
      </c>
      <c r="C36" s="24">
        <v>23.925900459289551</v>
      </c>
      <c r="E36" s="6">
        <v>725</v>
      </c>
      <c r="F36" s="6">
        <v>750</v>
      </c>
      <c r="G36" s="29"/>
      <c r="H36" s="24"/>
      <c r="J36" s="11"/>
      <c r="K36" s="3"/>
      <c r="L36" s="6"/>
      <c r="M36" s="6"/>
      <c r="N36" s="6"/>
      <c r="O36" s="24"/>
      <c r="V36">
        <v>3640.1867866516113</v>
      </c>
      <c r="W36">
        <v>3640.1867866516113</v>
      </c>
    </row>
    <row r="37" spans="2:23" x14ac:dyDescent="0.2">
      <c r="B37" s="24">
        <v>2981.6544055938721</v>
      </c>
      <c r="C37" s="24">
        <v>28.050541877746582</v>
      </c>
      <c r="F37" s="6"/>
      <c r="G37" s="29"/>
      <c r="H37" s="24"/>
      <c r="J37" s="13"/>
      <c r="K37" s="4"/>
      <c r="L37" s="6"/>
      <c r="M37" s="3"/>
      <c r="N37" s="3"/>
      <c r="O37" s="24"/>
      <c r="V37">
        <v>3735.3616952896118</v>
      </c>
      <c r="W37">
        <v>3735.3616952896118</v>
      </c>
    </row>
    <row r="38" spans="2:23" x14ac:dyDescent="0.2">
      <c r="B38" s="24">
        <v>3009.7049474716187</v>
      </c>
      <c r="C38" s="24">
        <v>9.7751617431640625</v>
      </c>
      <c r="F38" s="6"/>
      <c r="G38" s="29"/>
      <c r="H38" s="24"/>
      <c r="J38" s="10"/>
      <c r="K38" s="2"/>
      <c r="L38" s="6"/>
      <c r="M38" s="3"/>
      <c r="N38" s="3"/>
      <c r="V38">
        <v>3789.0255451202393</v>
      </c>
      <c r="W38">
        <v>3789.0255451202393</v>
      </c>
    </row>
    <row r="39" spans="2:23" x14ac:dyDescent="0.2">
      <c r="B39" s="24">
        <v>3019.4801092147827</v>
      </c>
      <c r="C39" s="24">
        <v>242.58196353912354</v>
      </c>
      <c r="F39" s="6"/>
      <c r="G39" s="29"/>
      <c r="H39" s="24"/>
      <c r="J39" s="10"/>
      <c r="K39" s="2"/>
      <c r="L39" s="6"/>
      <c r="M39" s="3"/>
      <c r="N39" s="3"/>
      <c r="V39">
        <v>3820.1069831848145</v>
      </c>
      <c r="W39">
        <v>3820.1069831848145</v>
      </c>
    </row>
    <row r="40" spans="2:23" x14ac:dyDescent="0.2">
      <c r="B40" s="24">
        <v>3262.0620727539062</v>
      </c>
      <c r="C40" s="24">
        <v>272.66442775726318</v>
      </c>
      <c r="F40" s="6"/>
      <c r="G40" s="29"/>
      <c r="H40" s="24"/>
      <c r="J40" s="10"/>
      <c r="K40" s="2"/>
      <c r="L40" s="6"/>
      <c r="M40" s="3"/>
      <c r="N40" s="3"/>
      <c r="V40">
        <v>3902.9145240783691</v>
      </c>
      <c r="W40">
        <v>3902.9145240783691</v>
      </c>
    </row>
    <row r="41" spans="2:23" x14ac:dyDescent="0.2">
      <c r="B41" s="24">
        <v>3534.7265005111694</v>
      </c>
      <c r="C41" s="24">
        <v>105.46028614044189</v>
      </c>
      <c r="F41" s="6"/>
      <c r="G41" s="29"/>
      <c r="H41" s="24"/>
      <c r="J41" s="10"/>
      <c r="K41" s="2"/>
      <c r="L41" s="6"/>
      <c r="M41" s="3"/>
      <c r="N41" s="3"/>
      <c r="V41">
        <v>4013.7434005737305</v>
      </c>
      <c r="W41">
        <v>4013.7434005737305</v>
      </c>
    </row>
    <row r="42" spans="2:23" x14ac:dyDescent="0.2">
      <c r="B42" s="24">
        <v>3640.1867866516113</v>
      </c>
      <c r="C42" s="24">
        <v>95.174908638000488</v>
      </c>
      <c r="F42" s="6"/>
      <c r="G42" s="29"/>
      <c r="H42" s="24"/>
      <c r="J42" s="10"/>
      <c r="K42" s="2"/>
      <c r="L42" s="6"/>
      <c r="M42" s="3"/>
      <c r="N42" s="3"/>
      <c r="V42">
        <v>4048.3415126800537</v>
      </c>
      <c r="W42">
        <v>4048.3415126800537</v>
      </c>
    </row>
    <row r="43" spans="2:23" x14ac:dyDescent="0.2">
      <c r="B43" s="24">
        <v>3735.3616952896118</v>
      </c>
      <c r="C43" s="24">
        <v>53.663849830627441</v>
      </c>
      <c r="F43" s="6"/>
      <c r="G43" s="29"/>
      <c r="H43" s="24"/>
      <c r="J43" s="10"/>
      <c r="K43" s="2"/>
      <c r="L43" s="6"/>
      <c r="M43" s="3"/>
      <c r="N43" s="3"/>
      <c r="V43">
        <v>4100.7322072982788</v>
      </c>
      <c r="W43">
        <v>4100.7322072982788</v>
      </c>
    </row>
    <row r="44" spans="2:23" x14ac:dyDescent="0.2">
      <c r="B44" s="24">
        <v>3789.0255451202393</v>
      </c>
      <c r="C44" s="24">
        <v>31.081438064575195</v>
      </c>
      <c r="F44" s="6"/>
      <c r="G44" s="29"/>
      <c r="H44" s="24"/>
      <c r="J44" s="10"/>
      <c r="K44" s="2"/>
      <c r="L44" s="6"/>
      <c r="M44" s="3"/>
      <c r="N44" s="3"/>
      <c r="V44">
        <v>4127.6681423187256</v>
      </c>
      <c r="W44">
        <v>4127.6681423187256</v>
      </c>
    </row>
    <row r="45" spans="2:23" x14ac:dyDescent="0.2">
      <c r="B45" s="24">
        <v>3820.1069831848145</v>
      </c>
      <c r="C45" s="24">
        <v>82.807540893554688</v>
      </c>
      <c r="F45" s="6"/>
      <c r="G45" s="29"/>
      <c r="H45" s="24"/>
      <c r="J45" s="10"/>
      <c r="K45" s="2"/>
      <c r="L45" s="6"/>
      <c r="M45" s="3"/>
      <c r="N45" s="3"/>
      <c r="V45">
        <v>4140.326976776123</v>
      </c>
      <c r="W45">
        <v>4140.326976776123</v>
      </c>
    </row>
    <row r="46" spans="2:23" x14ac:dyDescent="0.2">
      <c r="B46" s="24">
        <v>3902.9145240783691</v>
      </c>
      <c r="C46" s="24">
        <v>110.82887649536133</v>
      </c>
      <c r="F46" s="6"/>
      <c r="G46" s="29"/>
      <c r="H46" s="24"/>
      <c r="J46" s="10"/>
      <c r="K46" s="2"/>
      <c r="L46" s="6"/>
      <c r="M46" s="3"/>
      <c r="N46" s="3"/>
      <c r="V46">
        <v>4284.5636606216431</v>
      </c>
      <c r="W46">
        <v>4284.5636606216431</v>
      </c>
    </row>
    <row r="47" spans="2:23" x14ac:dyDescent="0.2">
      <c r="B47" s="24">
        <v>4013.7434005737305</v>
      </c>
      <c r="C47" s="24">
        <v>34.598112106323242</v>
      </c>
      <c r="G47" s="30"/>
      <c r="H47" s="25"/>
      <c r="J47" s="10"/>
      <c r="K47" s="2"/>
      <c r="L47" s="6"/>
      <c r="M47" s="3"/>
      <c r="N47" s="3"/>
      <c r="V47">
        <v>4302.6113510131836</v>
      </c>
      <c r="W47">
        <v>4302.6113510131836</v>
      </c>
    </row>
    <row r="48" spans="2:23" x14ac:dyDescent="0.2">
      <c r="B48" s="24">
        <v>4048.3415126800537</v>
      </c>
      <c r="C48" s="24">
        <v>52.390694618225098</v>
      </c>
      <c r="G48" s="30"/>
      <c r="H48" s="25"/>
      <c r="J48" s="10"/>
      <c r="K48" s="2"/>
      <c r="L48" s="6"/>
      <c r="M48" s="3"/>
      <c r="N48" s="3"/>
      <c r="V48">
        <v>4579.7145366668701</v>
      </c>
      <c r="W48">
        <v>4579.7145366668701</v>
      </c>
    </row>
    <row r="49" spans="2:23" x14ac:dyDescent="0.2">
      <c r="B49" s="24">
        <v>4100.7322072982788</v>
      </c>
      <c r="C49" s="24">
        <v>26.935935020446777</v>
      </c>
      <c r="G49" s="30"/>
      <c r="H49" s="25"/>
      <c r="J49" s="10"/>
      <c r="K49" s="2"/>
      <c r="L49" s="6"/>
      <c r="M49" s="3"/>
      <c r="N49" s="3"/>
      <c r="V49">
        <v>4629.8003196716309</v>
      </c>
      <c r="W49">
        <v>4629.8003196716309</v>
      </c>
    </row>
    <row r="50" spans="2:23" x14ac:dyDescent="0.2">
      <c r="B50" s="24">
        <v>4127.6681423187256</v>
      </c>
      <c r="C50" s="24">
        <v>12.658834457397461</v>
      </c>
      <c r="G50" s="30"/>
      <c r="H50" s="25"/>
      <c r="J50" s="10"/>
      <c r="K50" s="2"/>
      <c r="L50" s="6"/>
      <c r="M50" s="3"/>
      <c r="N50" s="3"/>
      <c r="V50">
        <v>4687.00110912323</v>
      </c>
      <c r="W50">
        <v>4687.00110912323</v>
      </c>
    </row>
    <row r="51" spans="2:23" x14ac:dyDescent="0.2">
      <c r="B51" s="24">
        <v>4140.326976776123</v>
      </c>
      <c r="C51" s="24">
        <v>144.23668384552002</v>
      </c>
      <c r="G51" s="30"/>
      <c r="H51" s="25"/>
      <c r="J51" s="10"/>
      <c r="K51" s="2"/>
      <c r="L51" s="6"/>
      <c r="M51" s="3"/>
      <c r="N51" s="3"/>
      <c r="V51">
        <v>5024.5392322540283</v>
      </c>
      <c r="W51">
        <v>5024.5392322540283</v>
      </c>
    </row>
    <row r="52" spans="2:23" x14ac:dyDescent="0.2">
      <c r="B52" s="24">
        <v>4284.5636606216431</v>
      </c>
      <c r="C52" s="24">
        <v>18.047690391540527</v>
      </c>
      <c r="G52" s="30"/>
      <c r="H52" s="25"/>
      <c r="J52" s="11"/>
      <c r="K52" s="3"/>
      <c r="L52" s="3"/>
      <c r="M52" s="3"/>
      <c r="N52" s="3"/>
      <c r="V52">
        <v>5137.3749971389771</v>
      </c>
      <c r="W52">
        <v>5137.3749971389771</v>
      </c>
    </row>
    <row r="53" spans="2:23" x14ac:dyDescent="0.2">
      <c r="B53" s="24">
        <v>4302.6113510131836</v>
      </c>
      <c r="C53" s="24">
        <v>277.10318565368652</v>
      </c>
      <c r="G53" s="30"/>
      <c r="H53" s="25"/>
      <c r="J53" s="11"/>
      <c r="K53" s="3"/>
      <c r="L53" s="3"/>
      <c r="M53" s="3"/>
      <c r="N53" s="3"/>
      <c r="V53">
        <v>5248.684287071228</v>
      </c>
      <c r="W53">
        <v>5248.684287071228</v>
      </c>
    </row>
    <row r="54" spans="2:23" x14ac:dyDescent="0.2">
      <c r="B54" s="24">
        <v>4579.7145366668701</v>
      </c>
      <c r="C54" s="24">
        <v>50.085783004760742</v>
      </c>
      <c r="G54" s="30"/>
      <c r="H54" s="25"/>
      <c r="J54" s="11"/>
      <c r="K54" s="3"/>
      <c r="L54" s="3"/>
      <c r="M54" s="3"/>
      <c r="N54" s="3"/>
      <c r="V54">
        <v>5334.240198135376</v>
      </c>
      <c r="W54">
        <v>5334.240198135376</v>
      </c>
    </row>
    <row r="55" spans="2:23" x14ac:dyDescent="0.2">
      <c r="B55" s="24">
        <v>4629.8003196716309</v>
      </c>
      <c r="C55" s="24">
        <v>57.200789451599121</v>
      </c>
      <c r="G55" s="30"/>
      <c r="H55" s="25"/>
      <c r="J55" s="11"/>
      <c r="K55" s="3"/>
      <c r="L55" s="3"/>
      <c r="M55" s="3"/>
      <c r="N55" s="3"/>
      <c r="V55">
        <v>5338.7308120727539</v>
      </c>
      <c r="W55">
        <v>5338.7308120727539</v>
      </c>
    </row>
    <row r="56" spans="2:23" x14ac:dyDescent="0.2">
      <c r="B56" s="24">
        <v>4687.00110912323</v>
      </c>
      <c r="C56" s="24">
        <v>337.53812313079834</v>
      </c>
      <c r="G56" s="30"/>
      <c r="H56" s="25"/>
      <c r="V56">
        <v>5433.6059093475342</v>
      </c>
      <c r="W56">
        <v>5433.6059093475342</v>
      </c>
    </row>
    <row r="57" spans="2:23" x14ac:dyDescent="0.2">
      <c r="B57" s="24">
        <v>5024.5392322540283</v>
      </c>
      <c r="C57" s="24">
        <v>112.83576488494873</v>
      </c>
      <c r="G57" s="30"/>
      <c r="H57" s="25"/>
      <c r="V57">
        <v>5610.4010343551636</v>
      </c>
      <c r="W57">
        <v>5610.4010343551636</v>
      </c>
    </row>
    <row r="58" spans="2:23" x14ac:dyDescent="0.2">
      <c r="B58" s="24">
        <v>5137.3749971389771</v>
      </c>
      <c r="C58" s="24">
        <v>111.30928993225098</v>
      </c>
      <c r="G58" s="30"/>
      <c r="H58" s="25"/>
      <c r="V58">
        <v>5751.8380880355835</v>
      </c>
      <c r="W58">
        <v>5751.8380880355835</v>
      </c>
    </row>
    <row r="59" spans="2:23" x14ac:dyDescent="0.2">
      <c r="B59" s="24">
        <v>5248.684287071228</v>
      </c>
      <c r="C59" s="24">
        <v>85.555911064147949</v>
      </c>
      <c r="G59" s="30"/>
      <c r="H59" s="25"/>
      <c r="V59">
        <v>5795.1861619949341</v>
      </c>
      <c r="W59">
        <v>5795.1861619949341</v>
      </c>
    </row>
    <row r="60" spans="2:23" x14ac:dyDescent="0.2">
      <c r="B60" s="24">
        <v>5334.240198135376</v>
      </c>
      <c r="C60" s="24">
        <v>4.4906139373779297</v>
      </c>
      <c r="G60" s="30"/>
      <c r="H60" s="25"/>
      <c r="V60">
        <v>5833.590030670166</v>
      </c>
      <c r="W60">
        <v>5833.590030670166</v>
      </c>
    </row>
    <row r="61" spans="2:23" x14ac:dyDescent="0.2">
      <c r="B61" s="24">
        <v>5338.7308120727539</v>
      </c>
      <c r="C61" s="24">
        <v>94.875097274780273</v>
      </c>
      <c r="G61" s="30"/>
      <c r="H61" s="25"/>
      <c r="V61">
        <v>5891.6300535202026</v>
      </c>
      <c r="W61">
        <v>5891.6300535202026</v>
      </c>
    </row>
    <row r="62" spans="2:23" x14ac:dyDescent="0.2">
      <c r="B62" s="24">
        <v>5433.6059093475342</v>
      </c>
      <c r="C62" s="24">
        <v>176.79512500762939</v>
      </c>
      <c r="G62" s="30"/>
      <c r="H62" s="25"/>
      <c r="V62">
        <v>5924.5824813842773</v>
      </c>
      <c r="W62">
        <v>5924.5824813842773</v>
      </c>
    </row>
    <row r="63" spans="2:23" x14ac:dyDescent="0.2">
      <c r="B63" s="24">
        <v>5610.4010343551636</v>
      </c>
      <c r="C63" s="24">
        <v>141.43705368041992</v>
      </c>
      <c r="G63" s="30"/>
      <c r="H63" s="25"/>
      <c r="V63">
        <v>6226.9669771194458</v>
      </c>
      <c r="W63">
        <v>6226.9669771194458</v>
      </c>
    </row>
    <row r="64" spans="2:23" x14ac:dyDescent="0.2">
      <c r="B64" s="24">
        <v>5751.8380880355835</v>
      </c>
      <c r="C64" s="24">
        <v>43.348073959350586</v>
      </c>
      <c r="G64" s="30"/>
      <c r="H64" s="25"/>
      <c r="V64">
        <v>6276.4203548431396</v>
      </c>
      <c r="W64">
        <v>6276.4203548431396</v>
      </c>
    </row>
    <row r="65" spans="2:23" x14ac:dyDescent="0.2">
      <c r="B65" s="24">
        <v>5795.1861619949341</v>
      </c>
      <c r="C65" s="24">
        <v>38.403868675231934</v>
      </c>
      <c r="G65" s="30"/>
      <c r="H65" s="25"/>
      <c r="V65">
        <v>6317.4241781234741</v>
      </c>
      <c r="W65">
        <v>6317.4241781234741</v>
      </c>
    </row>
    <row r="66" spans="2:23" x14ac:dyDescent="0.2">
      <c r="B66" s="24">
        <v>5833.590030670166</v>
      </c>
      <c r="C66" s="24">
        <v>58.040022850036621</v>
      </c>
      <c r="G66" s="30"/>
      <c r="H66" s="25"/>
      <c r="V66">
        <v>6331.7888975143433</v>
      </c>
      <c r="W66">
        <v>6331.7888975143433</v>
      </c>
    </row>
    <row r="67" spans="2:23" x14ac:dyDescent="0.2">
      <c r="B67" s="24">
        <v>5891.6300535202026</v>
      </c>
      <c r="C67" s="24">
        <v>32.952427864074707</v>
      </c>
      <c r="G67" s="30"/>
      <c r="H67" s="25"/>
      <c r="V67">
        <v>6465.8713340759277</v>
      </c>
      <c r="W67">
        <v>6465.8713340759277</v>
      </c>
    </row>
    <row r="68" spans="2:23" x14ac:dyDescent="0.2">
      <c r="B68" s="24">
        <v>5924.5824813842773</v>
      </c>
      <c r="C68" s="24">
        <v>302.38449573516846</v>
      </c>
      <c r="G68" s="30"/>
      <c r="H68" s="25"/>
      <c r="V68">
        <v>6478.2118797302246</v>
      </c>
      <c r="W68">
        <v>6478.2118797302246</v>
      </c>
    </row>
    <row r="69" spans="2:23" x14ac:dyDescent="0.2">
      <c r="B69" s="24">
        <v>6226.9669771194458</v>
      </c>
      <c r="C69" s="24">
        <v>49.453377723693848</v>
      </c>
      <c r="G69" s="30"/>
      <c r="H69" s="25"/>
      <c r="V69">
        <v>6761.7589235305786</v>
      </c>
      <c r="W69">
        <v>6761.7589235305786</v>
      </c>
    </row>
    <row r="70" spans="2:23" x14ac:dyDescent="0.2">
      <c r="B70" s="24">
        <v>6276.4203548431396</v>
      </c>
      <c r="C70" s="24">
        <v>41.003823280334473</v>
      </c>
      <c r="G70" s="30"/>
      <c r="H70" s="25"/>
      <c r="V70">
        <v>6779.4770002365112</v>
      </c>
      <c r="W70">
        <v>6779.4770002365112</v>
      </c>
    </row>
    <row r="71" spans="2:23" x14ac:dyDescent="0.2">
      <c r="B71" s="24">
        <v>6317.4241781234741</v>
      </c>
      <c r="C71" s="24">
        <v>14.364719390869141</v>
      </c>
      <c r="G71" s="30"/>
      <c r="H71" s="25"/>
      <c r="V71">
        <v>6944.8530673980713</v>
      </c>
      <c r="W71">
        <v>6944.8530673980713</v>
      </c>
    </row>
    <row r="72" spans="2:23" x14ac:dyDescent="0.2">
      <c r="B72" s="24">
        <v>6331.7888975143433</v>
      </c>
      <c r="C72" s="24">
        <v>134.08243656158447</v>
      </c>
      <c r="G72" s="30"/>
      <c r="H72" s="25"/>
      <c r="V72">
        <v>6951.1550664901733</v>
      </c>
      <c r="W72">
        <v>6951.1550664901733</v>
      </c>
    </row>
    <row r="73" spans="2:23" x14ac:dyDescent="0.2">
      <c r="B73" s="24">
        <v>6465.8713340759277</v>
      </c>
      <c r="C73" s="24">
        <v>12.340545654296875</v>
      </c>
      <c r="G73" s="30"/>
      <c r="H73" s="25"/>
      <c r="V73">
        <v>7055.475115776062</v>
      </c>
      <c r="W73">
        <v>7055.475115776062</v>
      </c>
    </row>
    <row r="74" spans="2:23" x14ac:dyDescent="0.2">
      <c r="B74" s="24">
        <v>6478.2118797302246</v>
      </c>
      <c r="C74" s="24">
        <v>283.547043800354</v>
      </c>
      <c r="G74" s="30"/>
      <c r="H74" s="25"/>
      <c r="V74">
        <v>7090.378999710083</v>
      </c>
      <c r="W74">
        <v>7090.378999710083</v>
      </c>
    </row>
    <row r="75" spans="2:23" x14ac:dyDescent="0.2">
      <c r="B75" s="24">
        <v>6761.7589235305786</v>
      </c>
      <c r="C75" s="24">
        <v>17.718076705932617</v>
      </c>
      <c r="G75" s="30"/>
      <c r="H75" s="25"/>
      <c r="V75">
        <v>7127.3046731948853</v>
      </c>
      <c r="W75">
        <v>7127.3046731948853</v>
      </c>
    </row>
    <row r="76" spans="2:23" x14ac:dyDescent="0.2">
      <c r="B76" s="24">
        <v>6779.4770002365112</v>
      </c>
      <c r="C76" s="24">
        <v>165.37606716156006</v>
      </c>
      <c r="G76" s="30"/>
      <c r="H76" s="25"/>
      <c r="V76">
        <v>7607.2359085083008</v>
      </c>
      <c r="W76">
        <v>7607.2359085083008</v>
      </c>
    </row>
    <row r="77" spans="2:23" x14ac:dyDescent="0.2">
      <c r="B77" s="24">
        <v>6944.8530673980713</v>
      </c>
      <c r="C77" s="24">
        <v>6.3019990921020508</v>
      </c>
      <c r="G77" s="30"/>
      <c r="H77" s="25"/>
      <c r="V77">
        <v>7671.1165904998779</v>
      </c>
      <c r="W77">
        <v>7671.1165904998779</v>
      </c>
    </row>
    <row r="78" spans="2:23" x14ac:dyDescent="0.2">
      <c r="B78" s="24">
        <v>6951.1550664901733</v>
      </c>
      <c r="C78" s="24">
        <v>104.32004928588867</v>
      </c>
      <c r="G78" s="30"/>
      <c r="H78" s="25"/>
      <c r="V78">
        <v>7747.4009990692139</v>
      </c>
      <c r="W78">
        <v>7747.4009990692139</v>
      </c>
    </row>
    <row r="79" spans="2:23" x14ac:dyDescent="0.2">
      <c r="B79" s="24">
        <v>7055.475115776062</v>
      </c>
      <c r="C79" s="24">
        <v>34.903883934020996</v>
      </c>
      <c r="G79" s="30"/>
      <c r="H79" s="25"/>
      <c r="V79">
        <v>7852.1221876144409</v>
      </c>
      <c r="W79">
        <v>7852.1221876144409</v>
      </c>
    </row>
    <row r="80" spans="2:23" x14ac:dyDescent="0.2">
      <c r="B80" s="24">
        <v>7090.378999710083</v>
      </c>
      <c r="C80" s="24">
        <v>36.925673484802246</v>
      </c>
      <c r="G80" s="30"/>
      <c r="H80" s="25"/>
      <c r="V80">
        <v>7904.8001766204834</v>
      </c>
      <c r="W80">
        <v>7904.8001766204834</v>
      </c>
    </row>
    <row r="81" spans="2:23" x14ac:dyDescent="0.2">
      <c r="B81" s="24">
        <v>7127.3046731948853</v>
      </c>
      <c r="C81" s="24">
        <v>479.93123531341553</v>
      </c>
      <c r="G81" s="30"/>
      <c r="H81" s="25"/>
      <c r="V81">
        <v>7988.8439178466797</v>
      </c>
      <c r="W81">
        <v>7988.8439178466797</v>
      </c>
    </row>
    <row r="82" spans="2:23" x14ac:dyDescent="0.2">
      <c r="B82" s="24">
        <v>7607.2359085083008</v>
      </c>
      <c r="C82" s="24">
        <v>63.880681991577148</v>
      </c>
      <c r="G82" s="30"/>
      <c r="H82" s="25"/>
      <c r="V82">
        <v>8144.9002027511597</v>
      </c>
      <c r="W82">
        <v>8144.9002027511597</v>
      </c>
    </row>
    <row r="83" spans="2:23" x14ac:dyDescent="0.2">
      <c r="B83" s="24">
        <v>7671.1165904998779</v>
      </c>
      <c r="C83" s="24">
        <v>76.284408569335938</v>
      </c>
      <c r="G83" s="30"/>
      <c r="H83" s="25"/>
      <c r="V83">
        <v>8246.0212707519531</v>
      </c>
      <c r="W83">
        <v>8246.0212707519531</v>
      </c>
    </row>
    <row r="84" spans="2:23" x14ac:dyDescent="0.2">
      <c r="B84" s="24">
        <v>7747.4009990692139</v>
      </c>
      <c r="C84" s="24">
        <v>104.72118854522705</v>
      </c>
      <c r="G84" s="30"/>
      <c r="H84" s="25"/>
      <c r="V84">
        <v>8298.0161905288696</v>
      </c>
      <c r="W84">
        <v>8298.0161905288696</v>
      </c>
    </row>
    <row r="85" spans="2:23" x14ac:dyDescent="0.2">
      <c r="B85" s="24">
        <v>7852.1221876144409</v>
      </c>
      <c r="C85" s="24">
        <v>52.67798900604248</v>
      </c>
      <c r="G85" s="30"/>
      <c r="H85" s="25"/>
      <c r="V85">
        <v>8348.1717109680176</v>
      </c>
      <c r="W85">
        <v>8348.1717109680176</v>
      </c>
    </row>
    <row r="86" spans="2:23" x14ac:dyDescent="0.2">
      <c r="B86" s="24">
        <v>7904.8001766204834</v>
      </c>
      <c r="C86" s="24">
        <v>84.043741226196289</v>
      </c>
      <c r="G86" s="30"/>
      <c r="H86" s="25"/>
      <c r="V86">
        <v>8626.1934041976929</v>
      </c>
      <c r="W86">
        <v>8626.1934041976929</v>
      </c>
    </row>
    <row r="87" spans="2:23" x14ac:dyDescent="0.2">
      <c r="B87" s="24">
        <v>7988.8439178466797</v>
      </c>
      <c r="C87" s="24">
        <v>156.05628490447998</v>
      </c>
      <c r="G87" s="30"/>
      <c r="H87" s="25"/>
      <c r="V87">
        <v>8714.4583463668823</v>
      </c>
      <c r="W87">
        <v>8714.4583463668823</v>
      </c>
    </row>
    <row r="88" spans="2:23" x14ac:dyDescent="0.2">
      <c r="B88" s="24">
        <v>8144.9002027511597</v>
      </c>
      <c r="C88" s="24">
        <v>101.12106800079346</v>
      </c>
      <c r="G88" s="30"/>
      <c r="H88" s="25"/>
      <c r="V88">
        <v>9057.2983026504517</v>
      </c>
      <c r="W88">
        <v>9057.2983026504517</v>
      </c>
    </row>
    <row r="89" spans="2:23" x14ac:dyDescent="0.2">
      <c r="B89" s="24">
        <v>8246.0212707519531</v>
      </c>
      <c r="C89" s="24">
        <v>51.994919776916504</v>
      </c>
      <c r="G89" s="30"/>
      <c r="H89" s="25"/>
      <c r="V89">
        <v>9109.6431016921997</v>
      </c>
      <c r="W89">
        <v>9109.6431016921997</v>
      </c>
    </row>
    <row r="90" spans="2:23" x14ac:dyDescent="0.2">
      <c r="B90" s="24">
        <v>8298.0161905288696</v>
      </c>
      <c r="C90" s="24">
        <v>50.155520439147949</v>
      </c>
      <c r="G90" s="30"/>
      <c r="H90" s="25"/>
      <c r="V90">
        <v>9137.1756792068481</v>
      </c>
      <c r="W90">
        <v>9137.1756792068481</v>
      </c>
    </row>
    <row r="91" spans="2:23" x14ac:dyDescent="0.2">
      <c r="B91" s="24">
        <v>8348.1717109680176</v>
      </c>
      <c r="C91" s="24">
        <v>278.02169322967529</v>
      </c>
      <c r="G91" s="30"/>
      <c r="H91" s="25"/>
      <c r="V91">
        <v>9161.6398096084595</v>
      </c>
      <c r="W91">
        <v>9161.6398096084595</v>
      </c>
    </row>
    <row r="92" spans="2:23" x14ac:dyDescent="0.2">
      <c r="B92" s="24">
        <v>8626.1934041976929</v>
      </c>
      <c r="C92" s="24">
        <v>88.264942169189453</v>
      </c>
      <c r="G92" s="30"/>
      <c r="H92" s="25"/>
      <c r="V92">
        <v>9193.7708854675293</v>
      </c>
      <c r="W92">
        <v>9193.7708854675293</v>
      </c>
    </row>
    <row r="93" spans="2:23" x14ac:dyDescent="0.2">
      <c r="B93" s="24">
        <v>8714.4583463668823</v>
      </c>
      <c r="C93" s="24">
        <v>342.83995628356934</v>
      </c>
      <c r="G93" s="30"/>
      <c r="H93" s="25"/>
      <c r="V93">
        <v>9485.7108592987061</v>
      </c>
      <c r="W93">
        <v>9485.7108592987061</v>
      </c>
    </row>
    <row r="94" spans="2:23" x14ac:dyDescent="0.2">
      <c r="B94" s="24">
        <v>9057.2983026504517</v>
      </c>
      <c r="C94" s="24">
        <v>52.344799041748047</v>
      </c>
      <c r="G94" s="30"/>
      <c r="H94" s="25"/>
      <c r="V94">
        <v>9495.5664873123169</v>
      </c>
      <c r="W94">
        <v>9495.5664873123169</v>
      </c>
    </row>
    <row r="95" spans="2:23" x14ac:dyDescent="0.2">
      <c r="B95" s="24">
        <v>9109.6431016921997</v>
      </c>
      <c r="C95" s="24">
        <v>27.532577514648438</v>
      </c>
      <c r="G95" s="30"/>
      <c r="H95" s="25"/>
      <c r="V95">
        <v>9619.5316314697266</v>
      </c>
      <c r="W95">
        <v>9619.5316314697266</v>
      </c>
    </row>
    <row r="96" spans="2:23" x14ac:dyDescent="0.2">
      <c r="B96" s="24">
        <v>9137.1756792068481</v>
      </c>
      <c r="C96" s="24">
        <v>24.464130401611328</v>
      </c>
      <c r="G96" s="30"/>
      <c r="H96" s="25"/>
      <c r="V96">
        <v>9790.7793521881104</v>
      </c>
      <c r="W96">
        <v>9790.7793521881104</v>
      </c>
    </row>
    <row r="97" spans="2:23" x14ac:dyDescent="0.2">
      <c r="B97" s="24">
        <v>9161.6398096084595</v>
      </c>
      <c r="C97" s="24">
        <v>32.131075859069824</v>
      </c>
      <c r="G97" s="30"/>
      <c r="H97" s="25"/>
      <c r="V97">
        <v>9798.2937097549438</v>
      </c>
      <c r="W97">
        <v>9798.2937097549438</v>
      </c>
    </row>
    <row r="98" spans="2:23" x14ac:dyDescent="0.2">
      <c r="B98" s="24">
        <v>9193.7708854675293</v>
      </c>
      <c r="C98" s="24">
        <v>291.93997383117676</v>
      </c>
      <c r="G98" s="30"/>
      <c r="H98" s="25"/>
      <c r="V98">
        <v>9800.032377243042</v>
      </c>
      <c r="W98">
        <v>9800.032377243042</v>
      </c>
    </row>
    <row r="99" spans="2:23" x14ac:dyDescent="0.2">
      <c r="B99" s="24">
        <v>9485.7108592987061</v>
      </c>
      <c r="C99" s="24">
        <v>9.8556280136108398</v>
      </c>
      <c r="G99" s="30"/>
      <c r="H99" s="25"/>
      <c r="V99">
        <v>9860.9316349029541</v>
      </c>
      <c r="W99">
        <v>9860.9316349029541</v>
      </c>
    </row>
    <row r="100" spans="2:23" x14ac:dyDescent="0.2">
      <c r="B100" s="24">
        <v>9495.5664873123169</v>
      </c>
      <c r="C100" s="24">
        <v>123.96514415740967</v>
      </c>
      <c r="G100" s="30"/>
      <c r="H100" s="25"/>
      <c r="V100">
        <v>9994.1456317901611</v>
      </c>
      <c r="W100">
        <v>9994.1456317901611</v>
      </c>
    </row>
    <row r="101" spans="2:23" x14ac:dyDescent="0.2">
      <c r="B101" s="24">
        <v>9619.5316314697266</v>
      </c>
      <c r="C101" s="24">
        <v>171.24772071838379</v>
      </c>
      <c r="G101" s="30"/>
      <c r="H101" s="25"/>
    </row>
    <row r="102" spans="2:23" x14ac:dyDescent="0.2">
      <c r="B102" s="24">
        <v>9790.7793521881104</v>
      </c>
      <c r="C102" s="24">
        <v>7.5143575668334961</v>
      </c>
      <c r="G102" s="30"/>
      <c r="H102" s="25"/>
    </row>
    <row r="103" spans="2:23" x14ac:dyDescent="0.2">
      <c r="B103" s="24">
        <v>9798.2937097549438</v>
      </c>
      <c r="C103" s="24">
        <v>1.7386674880981445</v>
      </c>
      <c r="G103" s="30"/>
      <c r="H103" s="25"/>
    </row>
    <row r="104" spans="2:23" ht="15.75" thickBot="1" x14ac:dyDescent="0.25">
      <c r="B104" s="24">
        <v>9800.032377243042</v>
      </c>
      <c r="C104" s="24">
        <v>60.899257659912109</v>
      </c>
      <c r="G104" s="31"/>
      <c r="H104" s="26"/>
    </row>
    <row r="105" spans="2:23" x14ac:dyDescent="0.2">
      <c r="B105" s="24">
        <v>9860.9316349029541</v>
      </c>
      <c r="C105" s="24">
        <v>133.21399688720703</v>
      </c>
    </row>
    <row r="106" spans="2:23" x14ac:dyDescent="0.2">
      <c r="B106" s="24">
        <v>9994.1456317901611</v>
      </c>
    </row>
  </sheetData>
  <phoneticPr fontId="6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10" r:id="rId4" name="Button 386">
              <controlPr defaultSize="0" print="0" autoFill="0" autoPict="0" macro="[0]!generatedata.Exponential">
                <anchor moveWithCells="1" siz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5" name="Button 387">
              <controlPr defaultSize="0" print="0" autoFill="0" autoPict="0" macro="[0]!Hist1.hist1">
                <anchor moveWithCells="1" siz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6" name="Button 393">
              <controlPr defaultSize="0" print="0" autoFill="0" autoPict="0" macro="[0]!Hist2.hist2">
                <anchor moveWithCells="1" siz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7" name="Button 394">
              <controlPr defaultSize="0" print="0" autoFill="0" autoPict="0" macro="[0]!Hist3.hist3">
                <anchor moveWithCells="1" siz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19</vt:i4>
      </vt:variant>
    </vt:vector>
  </HeadingPairs>
  <TitlesOfParts>
    <vt:vector size="21" baseType="lpstr">
      <vt:lpstr>Notes</vt:lpstr>
      <vt:lpstr>Exponential</vt:lpstr>
      <vt:lpstr>BinRange</vt:lpstr>
      <vt:lpstr>Data</vt:lpstr>
      <vt:lpstr>EmpMean</vt:lpstr>
      <vt:lpstr>freq</vt:lpstr>
      <vt:lpstr>heads</vt:lpstr>
      <vt:lpstr>heads2</vt:lpstr>
      <vt:lpstr>Histdata</vt:lpstr>
      <vt:lpstr>Nexp</vt:lpstr>
      <vt:lpstr>nMice</vt:lpstr>
      <vt:lpstr>OO</vt:lpstr>
      <vt:lpstr>output</vt:lpstr>
      <vt:lpstr>pots</vt:lpstr>
      <vt:lpstr>pp</vt:lpstr>
      <vt:lpstr>xvalues</vt:lpstr>
      <vt:lpstr>y1avalues</vt:lpstr>
      <vt:lpstr>y1values</vt:lpstr>
      <vt:lpstr>y2values</vt:lpstr>
      <vt:lpstr>ylabel</vt:lpstr>
      <vt:lpstr>yvalues</vt:lpstr>
    </vt:vector>
  </TitlesOfParts>
  <Company>University of Cape Town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GDI Barr</dc:creator>
  <cp:lastModifiedBy>user</cp:lastModifiedBy>
  <dcterms:created xsi:type="dcterms:W3CDTF">2001-02-02T10:36:40Z</dcterms:created>
  <dcterms:modified xsi:type="dcterms:W3CDTF">2014-05-12T10:19:49Z</dcterms:modified>
</cp:coreProperties>
</file>